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3D1A710C-6663-3D7B-7F91-EC182F24A4BC}"/>
  <workbookPr codeName="ThisWorkbook"/>
  <mc:AlternateContent xmlns:mc="http://schemas.openxmlformats.org/markup-compatibility/2006">
    <mc:Choice Requires="x15">
      <x15ac:absPath xmlns:x15ac="http://schemas.microsoft.com/office/spreadsheetml/2010/11/ac" url="Z:\1equipe-graie\1Reseaux\asnc\6-TableauFilieresAgréées\mises_a_jour\miseajour23\"/>
    </mc:Choice>
  </mc:AlternateContent>
  <bookViews>
    <workbookView xWindow="0" yWindow="0" windowWidth="23040" windowHeight="9195" tabRatio="580" activeTab="1"/>
  </bookViews>
  <sheets>
    <sheet name="Introduction" sheetId="4" r:id="rId1"/>
    <sheet name="Tableau filières agréées ANC" sheetId="1" r:id="rId2"/>
  </sheets>
  <definedNames>
    <definedName name="_xlnm._FilterDatabase" localSheetId="1" hidden="1">'Tableau filières agréées ANC'!$A$1:$AJ$1071</definedName>
    <definedName name="_xlnm.Print_Titles" localSheetId="1">'Tableau filières agréées ANC'!$1:$1</definedName>
    <definedName name="_xlnm.Print_Area" localSheetId="0">Introduction!$A$1:$G$12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4" i="1" l="1"/>
  <c r="V994" i="1" l="1"/>
  <c r="V993" i="1"/>
  <c r="V992" i="1"/>
  <c r="V991" i="1"/>
  <c r="V990" i="1"/>
  <c r="V989" i="1"/>
  <c r="V988" i="1"/>
  <c r="V987" i="1"/>
  <c r="V986" i="1"/>
  <c r="V985" i="1"/>
  <c r="L973" i="1" l="1"/>
  <c r="L972" i="1"/>
  <c r="M890" i="1" l="1"/>
  <c r="M889" i="1"/>
  <c r="M888" i="1"/>
  <c r="M196" i="1" l="1"/>
  <c r="M195" i="1"/>
  <c r="M828" i="1" l="1"/>
  <c r="M829" i="1"/>
  <c r="M830" i="1"/>
  <c r="M831" i="1"/>
  <c r="M832" i="1"/>
  <c r="L829" i="1"/>
  <c r="L828" i="1"/>
  <c r="L827" i="1"/>
  <c r="L824" i="1"/>
  <c r="L823" i="1"/>
  <c r="L822" i="1"/>
  <c r="L821" i="1"/>
  <c r="L820" i="1"/>
  <c r="L819" i="1"/>
  <c r="L818" i="1"/>
  <c r="L817" i="1"/>
  <c r="L814" i="1"/>
  <c r="L815" i="1"/>
  <c r="M793" i="1"/>
  <c r="M794" i="1"/>
  <c r="M795" i="1"/>
  <c r="M796" i="1"/>
  <c r="M792" i="1"/>
  <c r="M650" i="1"/>
  <c r="M651" i="1"/>
  <c r="M649" i="1"/>
  <c r="M707" i="1"/>
  <c r="M708" i="1"/>
  <c r="M709" i="1"/>
  <c r="M710" i="1"/>
  <c r="M711" i="1"/>
  <c r="V167" i="1"/>
  <c r="V168" i="1"/>
  <c r="V169" i="1"/>
  <c r="V170" i="1"/>
  <c r="V438" i="1"/>
</calcChain>
</file>

<file path=xl/sharedStrings.xml><?xml version="1.0" encoding="utf-8"?>
<sst xmlns="http://schemas.openxmlformats.org/spreadsheetml/2006/main" count="32999" uniqueCount="7353">
  <si>
    <t>1er étage : 2 lits de 2,5 x 2 x 0,6
2ème étage :  5 x 2 x 0,4</t>
  </si>
  <si>
    <t>1er étage : 2 lits de 4 x 2 x 0,6
2ème étage :  8 x 2 x 0,4</t>
  </si>
  <si>
    <t>1er étage : 2 lits de 3,5 x 2 x 0,6
2ème étage :  7 x 2 x 0,4</t>
  </si>
  <si>
    <t>1er étage : 2 lits de 3 x 2 x 0,6
2ème étage :  6 x 2 x 0,4</t>
  </si>
  <si>
    <t>1er étage : 2 lits de 2 x 2 x 0,6
2ème étage :  4 x 2 x 0,4</t>
  </si>
  <si>
    <t>1er étage : 2 lits de 2 x 1,5 x 0,6
2ème étage :  4 x 1,5 x 0,4</t>
  </si>
  <si>
    <t>10 m² + 10m²</t>
  </si>
  <si>
    <t>4 m² + 4 m²</t>
  </si>
  <si>
    <t>8 m² + 8 m²</t>
  </si>
  <si>
    <t>6 m² + 6 m²</t>
  </si>
  <si>
    <t>1er étage : 2 lits de 4,5 x 2 x 0,6
2ème étage : 7,2 x 2,5 x 0,4</t>
  </si>
  <si>
    <t>1er étage : 2 lits de 5 x 2 x 0,6
2ème étage : 8 x 2,5 x 0,4</t>
  </si>
  <si>
    <t>1er étage : 2 lits de 4 x 3 x 0,6
2ème étage : 9,6 x 2,5 x 0,4</t>
  </si>
  <si>
    <t>1er étage : 2 lits de 4 x 3,5 x 0,6
2ème étage : 10 x 2,8 x 0,4</t>
  </si>
  <si>
    <t>1er étage : 2 lits de 4 x 4 x 0,6
2ème étage : 10,7 x 3 x 0,4</t>
  </si>
  <si>
    <t>1er étage : 2 lits de 4,5 x 4 x 0,6
2ème étage : 12 x 3 x 0,4</t>
  </si>
  <si>
    <t>1er étage : 2 lits de 5 x 4 x 0,6
2ème étage : 12,5 x 3,2 x 0,4</t>
  </si>
  <si>
    <t>Filtres : 9 m²</t>
  </si>
  <si>
    <t>ECOFLO Polyéthylène 15</t>
  </si>
  <si>
    <t>2012-026-ext17</t>
  </si>
  <si>
    <t>ECOFLO Polyéthylène 16</t>
  </si>
  <si>
    <t>2012-026-ext18</t>
  </si>
  <si>
    <r>
      <t>5 cuves :</t>
    </r>
    <r>
      <rPr>
        <sz val="10"/>
        <rFont val="Verdana"/>
        <family val="2"/>
      </rPr>
      <t xml:space="preserve">
FTE (8 m³) avec préfiltre 
+
4 filtres compacts remplis de copeaux de coco (4 x 2,85 m²)</t>
    </r>
  </si>
  <si>
    <t>ECOFLO Polyéthylène 18</t>
  </si>
  <si>
    <t>2012-026-ext19</t>
  </si>
  <si>
    <r>
      <t>4 cuves :</t>
    </r>
    <r>
      <rPr>
        <sz val="10"/>
        <rFont val="Verdana"/>
        <family val="2"/>
      </rPr>
      <t xml:space="preserve">
FTE (10 m³) avec préfiltre 
+
3 filtres compacts remplis de copeaux de coco (3 x 3,93 m²)</t>
    </r>
  </si>
  <si>
    <t>ECOFLO Polyéthylène 20</t>
  </si>
  <si>
    <t>2012-026-ext20</t>
  </si>
  <si>
    <t>EPURFIX Polyéthylène 5</t>
  </si>
  <si>
    <t>EPURFIX Polyéthylène 6</t>
  </si>
  <si>
    <t>2012-026-ext03</t>
  </si>
  <si>
    <t>EPURFIX Polyéthylène 8</t>
  </si>
  <si>
    <t>EPURFIX Polyéthylène 10</t>
  </si>
  <si>
    <t>2012-026-ext04</t>
  </si>
  <si>
    <t>3 cuves :
FTE (5 m³) avec préfiltre 
+
2 filtres compacts remplis de copeaux de coco (2 x 3,25 m²)</t>
  </si>
  <si>
    <t>Filtres : 8,2 m²</t>
  </si>
  <si>
    <t>Filtres : 2,03 x 2,01 x 1,5</t>
  </si>
  <si>
    <t>EPURFIX Polyéthylène 12</t>
  </si>
  <si>
    <t>2012-026-ext05</t>
  </si>
  <si>
    <t>EPURFIX Polyéthylène 15</t>
  </si>
  <si>
    <t>2012-026-ext06</t>
  </si>
  <si>
    <t>3 cuves :
FTE (6 m³) avec préfiltre 
+
2 filtres compacts remplis de copeaux de coco (2 x 4,11 m²)</t>
  </si>
  <si>
    <t>4 cuves :
FTE (8 m³) avec préfiltre 
+
3 filtres compacts remplis de copeaux de coco (3 x 3,25 m²)</t>
  </si>
  <si>
    <t>EPURFIX Polyéthylène 16</t>
  </si>
  <si>
    <t>2012-026-ext07</t>
  </si>
  <si>
    <t>3 cuves :
FTE (8 m³) avec préfiltre 
+
2 filtres compacts remplis de copeaux de coco (2 x 5,67 m²)</t>
  </si>
  <si>
    <t>EPURFIX Polyéthylène 18</t>
  </si>
  <si>
    <t>2012-026-ext08</t>
  </si>
  <si>
    <t>microstep proxy : 
2,6 x 1,14 x 1,85 
filtroz : 1,5 x 1,17 x 1,7</t>
  </si>
  <si>
    <t>3 m² + 1,8 m²</t>
  </si>
  <si>
    <t>cuve 1 : 160 kg</t>
  </si>
  <si>
    <t>du clarificateur vers le bassin d’aération par une pompe à injection d'air</t>
  </si>
  <si>
    <t>Clarificateur &lt; à 50 %</t>
  </si>
  <si>
    <t>Guide de l’usager, Oxyfiltre 5, version juin 2011 actualisée en février 2012, 28 pages</t>
  </si>
  <si>
    <t>cuve : 15 ans
composants électromécaniques : 2 ans</t>
  </si>
  <si>
    <t>OXYFILTRE 9</t>
  </si>
  <si>
    <t>2012-012</t>
  </si>
  <si>
    <t>Compactodiffuseur à zéolithe BFC5</t>
  </si>
  <si>
    <t>Compactodiffuseur à zéolithe BFC6</t>
  </si>
  <si>
    <t>Compactodiffuseur à zéolithe BFC7</t>
  </si>
  <si>
    <t>Compactodiffuseur à zéolithe BFC10</t>
  </si>
  <si>
    <t>Compactodiffuseur à zéolithe BFC12</t>
  </si>
  <si>
    <t>Compactodiffuseur à zéolithe BFC15</t>
  </si>
  <si>
    <t>Dispositifs de traitements agréés BIOFRANCE® : modèles 4, 5, 6, 8, 12, 16 et 20 EH; BIOFRANCE® Plast: modèles 5, 6, 7, 8, 12, 16 et 20 EH; BIOFRANCE® Roto: modèles 6, 7, 8, 12, 16 et 20 EH – Guide de mise en oeuvre et d’exploitation à destination de l’usager, 5 mai 2014, 39 pages</t>
  </si>
  <si>
    <t>BIOFRANCE 6 EH</t>
  </si>
  <si>
    <t>1,392 kWh/jour</t>
  </si>
  <si>
    <t>BIOFRANCE 8 EH</t>
  </si>
  <si>
    <t>4,91 m²</t>
  </si>
  <si>
    <t>5600 Kg</t>
  </si>
  <si>
    <t>2,64 kWh/j</t>
  </si>
  <si>
    <t>Cuve cylindrique 
hauteur: 2,45 m 
diamètre: 2,50 m</t>
  </si>
  <si>
    <t>2 cuves : 
décanteur (6 000L)
réacteur (3 600L) rempli de treillis tubulaires verticaux en PEHD
clarificateur (2 200L)</t>
  </si>
  <si>
    <t>Cuves cylindriques 
hauteur: 2,14 m 
diamètre: 2 x 2,26 m</t>
  </si>
  <si>
    <t>3 350 + 
4 100 kg</t>
  </si>
  <si>
    <t>Décanteur primaire : 
1,90 x 1,19 x 1,44
Réacteur : 
1,90 x 1,19 x 1,44
Décanteur secondaire : 
1,70 x 0,77 x 1,23</t>
  </si>
  <si>
    <t>BIO REACTION SYSTEM 
SBR 7500 litres monobloc</t>
  </si>
  <si>
    <t>1,608 kWh/j</t>
  </si>
  <si>
    <t>2,088 kWh/j</t>
  </si>
  <si>
    <t>2014-008-ext01</t>
  </si>
  <si>
    <t>2014-008-ext02</t>
  </si>
  <si>
    <t>gravitaire à l'aide d'une bascule de distribution sur un plateau de répartition</t>
  </si>
  <si>
    <t>FTE : 125 kg
Filtre : 170 kg</t>
  </si>
  <si>
    <t>FTE : 125 + 82 kg
Filtre : 170 kg</t>
  </si>
  <si>
    <t>FTE : 125 + 125 kg
Filtre : 170 kg</t>
  </si>
  <si>
    <t>1 aérateur à disque membranaire micro-perforé placé au fond du réacteur et alimenté, en continu, par un supresseur.</t>
  </si>
  <si>
    <t>environ 40 € TTC / an</t>
  </si>
  <si>
    <t>2 cuves :
décanteur (3 000L) avec préfiltre à cartouche filtrante
+ 
réacteur à 2 compartiments (3000L 2/3 aération 1/3 clarificateur), rempli de rubans de polymère appelé "média bionest"</t>
  </si>
  <si>
    <t>Béton (Sebico, Bonna Sabla et Thebault) ou PE (Sotralentz)</t>
  </si>
  <si>
    <t>entrée d'air
OU
canalisation d'extraction piquée en sortie et amenée en hauteur</t>
  </si>
  <si>
    <t>2,3 kWh/jour</t>
  </si>
  <si>
    <t>environ 95 € TTC / an</t>
  </si>
  <si>
    <t>38 dB</t>
  </si>
  <si>
    <t>Le guide d’utilisation « Guide installation, WPL Diamond EH5 », 8 août 2012, 28 pages ; « Guide d’opération et maintenance, WPL Diamond EH5 », 8 août 2012, 20 pages ; « Livret d’entretien, WPL Diamond EH5 », 2 août 2012, 11 pages</t>
  </si>
  <si>
    <t>contrat d'entretien : 150€ TTC / an</t>
  </si>
  <si>
    <t>AQUAMERIS 8EH</t>
  </si>
  <si>
    <t>2012-030-ext02</t>
  </si>
  <si>
    <t>texte n°213 du 21/12/2012</t>
  </si>
  <si>
    <t>FTE : 2,80 x 1,75 x 1,69
cuve de traitement :
diamètre : 1,40 m
hauteur : 1,98 m</t>
  </si>
  <si>
    <t xml:space="preserve">Fosse : 4,9 m²
Cuve : 1,6 m² </t>
  </si>
  <si>
    <t>-15</t>
  </si>
  <si>
    <t>3,46 kWh/jour</t>
  </si>
  <si>
    <t>entrée d’air par la canalisation de chute prolongée jusqu’au toit et munie d'un extracteur 
+
canalisation piquée sur la fosse (piquage en entrée) et amenée au faîte du toit
+
cheminées de ventilation du filtre vertical</t>
  </si>
  <si>
    <t>GRAF DISTRIBUTION SARL</t>
  </si>
  <si>
    <t>ENVIRO-SEPTIC ES 9 EH</t>
  </si>
  <si>
    <t>Guide d’utilisation – Station d’épuration jusqu’à 5 Equivalents-Habitants, février 2013, 41 pages</t>
  </si>
  <si>
    <t>3 aérateurs à membranes tubulaires micro-perforés alimentés, en continu, par un supresseur</t>
  </si>
  <si>
    <t>2013-003</t>
  </si>
  <si>
    <t>PUROO 6 EH</t>
  </si>
  <si>
    <t>ATB France</t>
  </si>
  <si>
    <t>ECOFLO Béton 12</t>
  </si>
  <si>
    <t>2012-026-ext43</t>
  </si>
  <si>
    <t>2012-026-ext44</t>
  </si>
  <si>
    <t>ECOFLO Béton 15</t>
  </si>
  <si>
    <t>2012-026-ext45</t>
  </si>
  <si>
    <t>ECOFLO Béton 18</t>
  </si>
  <si>
    <t>2012-026-ext46</t>
  </si>
  <si>
    <t>gravitaire avec une répartition sur le filtre à l'aide d'un auget bidirectionnel à basculement sur 6 plaques de distribution</t>
  </si>
  <si>
    <t>gravitaire avec une répartition sur le filtre à l'aide d'un auget bidirectionnel à basculement sur 4 plaques de distribution</t>
  </si>
  <si>
    <t>ECOFLO Béton 16</t>
  </si>
  <si>
    <t>2012-026-ext47</t>
  </si>
  <si>
    <t>2012-026-ext48</t>
  </si>
  <si>
    <t>ECOFLO Béton 20</t>
  </si>
  <si>
    <t>Contrat d'entretien :
160 € TTC / an</t>
  </si>
  <si>
    <t>Contrat d'entretien :
210 € TTC / an</t>
  </si>
  <si>
    <t>ECOFLO Polyester 5</t>
  </si>
  <si>
    <t>ECOFLO Polyester 6</t>
  </si>
  <si>
    <t>ECOFLO Polyester 7</t>
  </si>
  <si>
    <t>ECOFLO Polyester 8</t>
  </si>
  <si>
    <t>ECOFLO Polyester 10</t>
  </si>
  <si>
    <t>ECOFLO Polyester 12</t>
  </si>
  <si>
    <t>ECOFLO Polyester 14</t>
  </si>
  <si>
    <t>ECOFLO Polyester 17</t>
  </si>
  <si>
    <t>ECOFLO Polyester 20</t>
  </si>
  <si>
    <t>2012-026-ext36</t>
  </si>
  <si>
    <t>2012-026-ext35</t>
  </si>
  <si>
    <t>2012-026-ext34</t>
  </si>
  <si>
    <t>2012-026-ext33</t>
  </si>
  <si>
    <t>2012-026-ext32</t>
  </si>
  <si>
    <t>2012-026-ext31</t>
  </si>
  <si>
    <t>2012-026-ext30</t>
  </si>
  <si>
    <t>2012-026-ext29</t>
  </si>
  <si>
    <t>2012-026-ext37</t>
  </si>
  <si>
    <t>Contrat d'entretien :
155 € TTC / an</t>
  </si>
  <si>
    <t xml:space="preserve">STRATEPUR Mega CP 20 </t>
  </si>
  <si>
    <t>CLAIR'EPUR</t>
  </si>
  <si>
    <t>MICROBIOFIXE 500</t>
  </si>
  <si>
    <t>2012-032</t>
  </si>
  <si>
    <t>texte n°77 du 18/10/2012</t>
  </si>
  <si>
    <t xml:space="preserve">Sebico 
cuves : 2,4 x 1,2 x 1,5 
Bonna Sabla 
cuves : 2,69 x 1,12 x 1,28 
Thebault
cuves : 2,6 x 1,2 x 1,48 
Sotralentz 
cuves : 2,7 x 1,19 x 1,44 </t>
  </si>
  <si>
    <t>Décanteur : 
2,8 à 3 m²
Réacteur : 
2,8 à 3 m²</t>
  </si>
  <si>
    <t>1 500 kg à 
1 830 kg</t>
  </si>
  <si>
    <t>du décanteur au 1er compartiment du réacteur par gravité,
du 2ème compartiment du réacteur vers le décanteur par une pompe de recirculation permanente des eaux traitées</t>
  </si>
  <si>
    <t>dans la chbre de prétraitement, du dernier au 1er compartiment par une pompe à air
du clarif au bassin d’aération et au 3ème compartiment de la chbre de prétraitement par une autre pompe à injection d'air
du dernier compartiment de la chbre de prétraitement à la chbre d'accumulation des boues par une pompe à injection d'air
de la chbre de sédimentation au bassin d'aération par une pompe immergée</t>
  </si>
  <si>
    <t>2 diffuseurs fines bulles à membrane microperforée placé en fond de bassin et alimenté par un surpresseur
1 pompe air lift à grosses bulles sous le dégrilleur
1 diffuseur à membrane microperforée placé au fond de la chambre d'accumulation des boues</t>
  </si>
  <si>
    <t>1,7 kWh/jour</t>
  </si>
  <si>
    <t>environ 70 € TTC / an</t>
  </si>
  <si>
    <t>FTE : 3,30 x 1,75 x 1,76
cuves de traitement :
diamètre : 2 x 1,20 m
hauteur : 1,94 m ou 1,98 m</t>
  </si>
  <si>
    <t xml:space="preserve">Fosse : 5,8 m²
Cuve : 4,5 m² </t>
  </si>
  <si>
    <t>texte n°114 du 04/02/2011 annulé et remplacé par le texte n°50 du 12/05/2012</t>
  </si>
  <si>
    <t>0 cm</t>
  </si>
  <si>
    <t>SOTRALENTZ</t>
  </si>
  <si>
    <t>ACTIBLOC 2500-2500 SL 4 EH</t>
  </si>
  <si>
    <t>Microstation à cultures libres SBR</t>
  </si>
  <si>
    <t>PEHD</t>
  </si>
  <si>
    <t>325 kg</t>
  </si>
  <si>
    <t>du décanteur au réacteur au moyen d'une pompe à dépression,
évacuation des EU traitées par pompe à dépression.</t>
  </si>
  <si>
    <t>du réacteur vers le décanteur au moyen d'une pompe à dépression</t>
  </si>
  <si>
    <t>1 diffuseur à membrane microperforée, au fond du réacteur et alimenté par un compresseur</t>
  </si>
  <si>
    <t>0,4 kWh/jour</t>
  </si>
  <si>
    <t>environ 16 € / an</t>
  </si>
  <si>
    <t>Décanteur &lt; à 30 %</t>
  </si>
  <si>
    <t>Tous les 10 mois</t>
  </si>
  <si>
    <t>Contrat d'entretien :
180 € TTC / an</t>
  </si>
  <si>
    <t>cuve : 10 ans
pièces d'usure : 5 ans</t>
  </si>
  <si>
    <t>50 cm</t>
  </si>
  <si>
    <t>ACTIBLOC 3500-2500 SL 4 EH</t>
  </si>
  <si>
    <t>2 cuves :
FTE (3 m³) avec préfiltre 
+
filtre compact rempli de copeaux de coco (3,67 m²)</t>
  </si>
  <si>
    <t>Fosse : PEHD 
Filtre : polyester renforcé de fibre de verre (PRV)</t>
  </si>
  <si>
    <t>Filtre : 2,65 x 1,63 x 1,9</t>
  </si>
  <si>
    <t>Filtre : 4,3 m²</t>
  </si>
  <si>
    <t>EPURFLO Mini CP 6</t>
  </si>
  <si>
    <t>2 cuves :
FTE (4 m³) avec préfiltre 
+
filtre compact rempli de copeaux de coco (4,97 m²)</t>
  </si>
  <si>
    <t>2 cuves :
FTE (4 m³) avec préfiltre 
+
filtre compact rempli de copeaux de coco (3,9 m²)</t>
  </si>
  <si>
    <t>Filtre : 2,8 x 1,63 x 1,9</t>
  </si>
  <si>
    <t>Filtre : 4,6 m²</t>
  </si>
  <si>
    <t>EPURFLO Mini CP 7</t>
  </si>
  <si>
    <t>2 cuves :
FTE (4 m³) avec préfiltre 
+
filtre compact rempli de copeaux de coco (5,77 m²)</t>
  </si>
  <si>
    <t>Filtre : 3,95 x 1,63 x 1,9</t>
  </si>
  <si>
    <t>Filtre : 6,5 m²</t>
  </si>
  <si>
    <t>2 cuves :
FTE (4 m³) avec préfiltre 
+
filtre compact rempli de copeaux de coco (4,62 m²)</t>
  </si>
  <si>
    <t>Filtre : 3,25 x 1,63 x 1,9</t>
  </si>
  <si>
    <t>Filtre : 5,3 m²</t>
  </si>
  <si>
    <t>EPURFLO Mini CP 8</t>
  </si>
  <si>
    <t>2 cuves :
FTE (5 m³) avec préfiltre 
+
filtre compact rempli de copeaux de coco (6,57 m²)</t>
  </si>
  <si>
    <t>2,10 x 1,64 x 2,24</t>
  </si>
  <si>
    <t>275 kg</t>
  </si>
  <si>
    <t>1 diffuseur fines bulles placé sous le lit fixe et alimenté par un surpresseur</t>
  </si>
  <si>
    <t>1,1 kWh/jour</t>
  </si>
  <si>
    <t>environ 45 € TTC / an</t>
  </si>
  <si>
    <t>Décanteur primaire &lt; à 30%</t>
  </si>
  <si>
    <t>Tous les 4 mois</t>
  </si>
  <si>
    <t>1 diffuseur fines bulles à membrane micro-perforée placé au fond de la cuve et alimenté séquentiellement par le compresseur</t>
  </si>
  <si>
    <t>entrée d’air par la canalisation de chute des eaux usées prolongée jusqu’au dessus du toit et munie d'un extracteur éolien
+ 
ventilation secondaire amenée au faîte du toit et munie d'un extracteur</t>
  </si>
  <si>
    <t>environ 62 € TTC / an</t>
  </si>
  <si>
    <t>47 dB</t>
  </si>
  <si>
    <t>Décanteur &lt; à 30%</t>
  </si>
  <si>
    <t>« Guide de l’usager – Manuel d’utilisation des micro-stations d’épuration SBR Klaro Easy 8 EH, Klaro Quick 4 EH, Klaro Quick 6 EH, Klaro Quick 8 EH et Klaro Easy 18 EH », version septembre 2012, 67 pages</t>
  </si>
  <si>
    <t>cuve : 25 ans</t>
  </si>
  <si>
    <t>KLARO EASY 18EH</t>
  </si>
  <si>
    <t>2 cuves carat 6500 :
décanteur (5,85 m³)
bioréacteur (5,74 m³)</t>
  </si>
  <si>
    <t>2 cuves de :
2,39 x 2,19 x 2,10 (par cuve)</t>
  </si>
  <si>
    <t>10,5 m²</t>
  </si>
  <si>
    <t>2 diffuseurs fines bulles à membrane micro-perforée placé au fond de la cuve et alimenté séquentiellement par le compresseur</t>
  </si>
  <si>
    <t>2,2 kWh/jour</t>
  </si>
  <si>
    <t>environ 90 € TTC / an</t>
  </si>
  <si>
    <t>KLARO QUICK 4EH</t>
  </si>
  <si>
    <t>Titulaire de l'agrément</t>
  </si>
  <si>
    <t xml:space="preserve">FTE Sotralentz (2m3) 
réacteur biologoque (1m3) 
chasse à auget (100L) 
ou station de relevage
filtre planté de roseaux étanche à écoulement vertical (5,3m2) </t>
  </si>
  <si>
    <t xml:space="preserve">FTE Sotralentz (2m3) 
réacteur biologoque (1m3) 
chasse à auget (100L)
ou station de relevage
filtre planté de roseaux étanche à écoulement vertical (5,3m2) 
filtre planté de roseaux étanche à écoulement horizontal (5,1m2) </t>
  </si>
  <si>
    <t>Monocuve cylindrique à 3 compartiments : 
FTE  (2 700L)
réacteur biologique (2 200L) rempli de treillis tubulaires
clarificateur (800L)</t>
  </si>
  <si>
    <t>Cuve cylindrique 
diamètre : 2,12 m
hauteur : 2,90 m</t>
  </si>
  <si>
    <t>3,5 m²</t>
  </si>
  <si>
    <t>750 kg</t>
  </si>
  <si>
    <t>4 diffuseurs à disques membranaires microperforés au fond du réacteur et alimentés par un compresseur</t>
  </si>
  <si>
    <t>entrée d'air située à 50 cm au sol sur la step, équipée d'une grille anti-moustique et d'un chapeau d'évent
+
ventilation secondaire piquée en sortie et amenée au faîte du toit</t>
  </si>
  <si>
    <t>0,87 kWh/jour</t>
  </si>
  <si>
    <t>environ 36 € TTC / an</t>
  </si>
  <si>
    <t>Micro station d'épuration EAUCLIN à culture fixée - Monocuve type 6 - Septembre 2010 - 30 pages</t>
  </si>
  <si>
    <t>Contrat d'entretien :
110 € TTC / an
hors frais de déplacement</t>
  </si>
  <si>
    <t>SEPTODIFFUSEUR SD23</t>
  </si>
  <si>
    <t>2010-009</t>
  </si>
  <si>
    <t>FTE : 2,64 x 1,5 x 1,64
Unité septodiffuseur : 
1,25 x 0,65 x 0,24
Filtre à sable : 
4,35 x 2,3 x 0,5</t>
  </si>
  <si>
    <t>Filtre = 10 m²</t>
  </si>
  <si>
    <t>FTE : 175 kg</t>
  </si>
  <si>
    <t>Tous les 5 ans</t>
  </si>
  <si>
    <t>Station septodiffuseur actualisé en mars 2010, 37 pages</t>
  </si>
  <si>
    <t>SEPTODIFFUSEUR SD24</t>
  </si>
  <si>
    <t>de la FTE au filtre par une pompe de relevage Maximop 300L ou une chasse à auget 300L</t>
  </si>
  <si>
    <t>AUTOEPURE 9000</t>
  </si>
  <si>
    <t>10 cm épaisseur sur le filtre Vertical</t>
  </si>
  <si>
    <t xml:space="preserve">FTE Sotralentz (8m3) 
réacteur biologoque (4m3) 
chasse à auget (350L)
ou station de relevage
filtre planté de roseaux étanche à écoulement vertical (18,5m2) 
filtre planté de roseaux étanche à écoulement horizontal (18m2) </t>
  </si>
  <si>
    <t>2 diffuseurs fines bulles à membrane micro-perforée placé au fond du réacteur et alimenté par un compresseur EL-S-100 - 92W</t>
  </si>
  <si>
    <t xml:space="preserve">STRATEPUR Mini CP 6 </t>
  </si>
  <si>
    <t>STRATEPUR Mini CP 7EH</t>
  </si>
  <si>
    <t xml:space="preserve">STRATEPUR Mini CP 7 </t>
  </si>
  <si>
    <t>STRATEPUR Mini CP 8EH</t>
  </si>
  <si>
    <t xml:space="preserve">STRATEPUR Mini CP 8 </t>
  </si>
  <si>
    <t>STRATEPUR Mini CP 10EH</t>
  </si>
  <si>
    <t xml:space="preserve">STRATEPUR Mini CP 10 </t>
  </si>
  <si>
    <t>STRATEPUR Mega CP 12EH</t>
  </si>
  <si>
    <t xml:space="preserve">STRATEPUR Mega CP 12 </t>
  </si>
  <si>
    <t>STRATEPUR Mega CP 14EH</t>
  </si>
  <si>
    <t>Filtre : 12,2 m²</t>
  </si>
  <si>
    <t xml:space="preserve">STRATEPUR Mega CP 14 </t>
  </si>
  <si>
    <t>STRATEPUR Mega CP 17EH</t>
  </si>
  <si>
    <t>Filtre : 14,7 m²</t>
  </si>
  <si>
    <t xml:space="preserve">STRATEPUR Mega CP 17 </t>
  </si>
  <si>
    <t>STRATEPUR Mega CP 20EH</t>
  </si>
  <si>
    <t>Contrat d'entretien :
145 € TTC / an</t>
  </si>
  <si>
    <t>PRECOFLO CP 12</t>
  </si>
  <si>
    <t>2,29 x 1,7 x 1,93</t>
  </si>
  <si>
    <t>2,29 x 1,7 x 2,33</t>
  </si>
  <si>
    <t>2 cuves : 2,29 x 1,7 x 2,33</t>
  </si>
  <si>
    <t>canalisation en PVC, de diamètre 100 mm, partant du décanteur primaire et remontant à 40 cm au dessus du faitage, munie d'un extracteur</t>
  </si>
  <si>
    <t>0,91 KWh/j</t>
  </si>
  <si>
    <t>2,57 kWh/j</t>
  </si>
  <si>
    <t>environ 37 € TTC / an</t>
  </si>
  <si>
    <t>environ 106 € TTC/an</t>
  </si>
  <si>
    <t>220 + 370 kg</t>
  </si>
  <si>
    <t>3,58 KWh/j</t>
  </si>
  <si>
    <t>FTE : 2,57 x 1,20 x 1,43
Unité septodiffuseur : 
1,25 x 0,65 x 0,24
Filtre à sable du SD12 : 
2,9 x 1,2 x 0,5</t>
  </si>
  <si>
    <t>Filtre = 3,3 m²</t>
  </si>
  <si>
    <t>FTE : 135 kg</t>
  </si>
  <si>
    <t>ventilations de FTE classiques
+
ventilation des unités en sortie par un chapeau de ventilation au sol</t>
  </si>
  <si>
    <t xml:space="preserve"> - </t>
  </si>
  <si>
    <t>Non</t>
  </si>
  <si>
    <t>FTE &lt; à 50%</t>
  </si>
  <si>
    <t>Tous les 4 ans</t>
  </si>
  <si>
    <t>Station septodiffuseur actualisé en juillet 2011, 40 pages</t>
  </si>
  <si>
    <t xml:space="preserve"> INNOCLAIR</t>
  </si>
  <si>
    <t>2014-008</t>
  </si>
  <si>
    <t>Cuve PE
Mediat filtrant : PP</t>
  </si>
  <si>
    <t>Monocuve à 3 compartiments : 
décanteur (3 100L)
réacteur (1 500L) rempli de treillis tubulaires verticaux en PEHD
clarificateur (1 400L)</t>
  </si>
  <si>
    <t>Cuve cylindrique 
hauteur: 2,16 m 
diamètre: 2,34 m</t>
  </si>
  <si>
    <t>4,3 m²</t>
  </si>
  <si>
    <t>gravitaire</t>
  </si>
  <si>
    <t>du clarificateur au décanteur par une pompe à injection d'air</t>
  </si>
  <si>
    <t xml:space="preserve">2 aérateurs à membranes tubulaires microperforées placés au fond du réacteur et alimentés par un surpresseur à membranes
</t>
  </si>
  <si>
    <t>entrée d'air au dessus du toit 
+
canalisation d'extraction piquée en sortie, amenée au faîte du toit et munie d'un extracteur</t>
  </si>
  <si>
    <t>alarme sonore</t>
  </si>
  <si>
    <t>1,39 ou 2,06 kWh/jour</t>
  </si>
  <si>
    <t>environ 57 ou 85 € TTC/an</t>
  </si>
  <si>
    <t>Tous les ans</t>
  </si>
  <si>
    <t>FTE : 4,2 x 1,85 x 1,55
Réacteur : 2,05 x 1,85 x 1,55
Filtre vertical : 
4,5 × 4,5 × 1,15</t>
  </si>
  <si>
    <t>Contrat d'entretien obligatoire : 100 à 400€ TTC / an</t>
  </si>
  <si>
    <t>Tous les 35 mois</t>
  </si>
  <si>
    <t>Tous les 31 mois</t>
  </si>
  <si>
    <t>environ 19 € TTC / an</t>
  </si>
  <si>
    <t>environ 24 € TTC / an</t>
  </si>
  <si>
    <t>des clarificateurs à la FTE par deux pompes à injection d'air</t>
  </si>
  <si>
    <t>4 diffuseurs tubes EPDM dans chaque réacteur biologique et alimentés par deux compresseurs</t>
  </si>
  <si>
    <t>4,74 kWh/jour</t>
  </si>
  <si>
    <t>environ 195 € TTC / an</t>
  </si>
  <si>
    <t>40 dB</t>
  </si>
  <si>
    <t>ENVI-PUR</t>
  </si>
  <si>
    <t>BIOCLEANER BC 4 PP</t>
  </si>
  <si>
    <t>2011-017</t>
  </si>
  <si>
    <t>texte n°140 du 17/11/2011</t>
  </si>
  <si>
    <t>Monocuve cylindrique : 
décanteur primaire (0,5m3) avec panier dégrilleur
réacteur biologique (1,1m3)
clarificateur (0,19m3)</t>
  </si>
  <si>
    <t>DELPHIN COMPACT 1</t>
  </si>
  <si>
    <t>2010-020</t>
  </si>
  <si>
    <t>texte n°109 du 04/11/2010 annulé et remplacé par le texte n°126 du 30/04/2013</t>
  </si>
  <si>
    <t>4 diffuseurs à membrane tubulaire micro-perforée placé au fond du réacteur et alimenté par un surpresseur</t>
  </si>
  <si>
    <t>Mode d'emploi pour DELPHIN Compact - octobre 2010 et Mode d'emploi pour DELPHIN ContiControl 3.0 - septembre 2010</t>
  </si>
  <si>
    <t xml:space="preserve">Contrat d'entretien :
120 € TTC /an </t>
  </si>
  <si>
    <t>Mode d'emploi pour microstation d'épuration DELPHIN Compact - 4 EH, compact - 6EH, compact - 8 EH, compact - 12EH, mars 2014, 54 pages ; Mode d'emploi pour DELPHIN ContiControl 3.0 - Commande pour microstations d'épuration, mars  2014, 32 pages ; évaluation des coûts de fonctionnement sur 15 ans, 19/04/2013 (4,6 et 12 EH), et 7 mars 2014 (8 EH), 4 pages ; manuel de service DELPHIN station d'épuration, 14 pages</t>
  </si>
  <si>
    <t>FTE  : 217 kg                       Filtre standard : 220 kg Filtre renforcé : 245 kg</t>
  </si>
  <si>
    <t>FTE  : 217 kg                       Filtre standard : 295 kg Filtre renforcé : 328 kg</t>
  </si>
  <si>
    <t>FTE  : 247 kg                       Filtre standard : 295 kg Filtre renforcé : 328 kg</t>
  </si>
  <si>
    <t>Filière d'assainissement non collectif COMPACT'O ST - Notice Technique - Installation, exploitation et entretien, 17 mai 2014, 58 pages</t>
  </si>
  <si>
    <t>hors nappe (modèle Standard) 
avec ou sans nappe (modèle Renforcé)</t>
  </si>
  <si>
    <t>Tous les 42 mois</t>
  </si>
  <si>
    <t>&lt; 30 dB</t>
  </si>
  <si>
    <t>_</t>
  </si>
  <si>
    <t>du réacteur à culture libre et du clarificateur vers le décanteur primaire par deux pompes à injection d'air</t>
  </si>
  <si>
    <t>20 cm</t>
  </si>
  <si>
    <t>Contrat d'entretien : 
111 € TTC / an</t>
  </si>
  <si>
    <t>1,8 kWh/jour</t>
  </si>
  <si>
    <t>environ 74 € TTC / an</t>
  </si>
  <si>
    <t>2 diffuseurs à disques membranaires placés au fond du réacteur et alimentés par un surpresseur</t>
  </si>
  <si>
    <t>1 diffuseur à disque membranaire placé au fond du réacteur et alimenté par un surpresseur</t>
  </si>
  <si>
    <t>REMOSA France</t>
  </si>
  <si>
    <t>2,66 x 1,6 x 1,7</t>
  </si>
  <si>
    <t>cuve : 15 ans
composants électromécaniques : 
2 ans</t>
  </si>
  <si>
    <t>35 à 36 dB</t>
  </si>
  <si>
    <t>40 cm</t>
  </si>
  <si>
    <t>texte n°103 du 8/06/2011 annulé et remplacé par le texte n°128 du 1/03/2013 annulé et remplacé par le texte n°78 du 12/03/2013</t>
  </si>
  <si>
    <t>STEPIZEN 6 EH Décanteur GRAF</t>
  </si>
  <si>
    <t>STEPIZEN 9 EH Décanteur GRAF</t>
  </si>
  <si>
    <t>STEPIZEN 15 EH Décanteur GRAF</t>
  </si>
  <si>
    <t>STEPIZEN 9 EH Décanteur SOTRALENTZ</t>
  </si>
  <si>
    <t>STEPIZEN 15 EH Décanteur SOTRALENTZ</t>
  </si>
  <si>
    <t>texte n°77 du 14/09/2013</t>
  </si>
  <si>
    <t>2013-011-01</t>
  </si>
  <si>
    <t>2013-011-02</t>
  </si>
  <si>
    <t>2013-011-02-mod01</t>
  </si>
  <si>
    <t>2013-011-03</t>
  </si>
  <si>
    <t>2013-011-03-mod01</t>
  </si>
  <si>
    <t>6 aérateurs à membranes tubulaires micro-perforés alimentés, en continu, par un supresseur</t>
  </si>
  <si>
    <t>Monocuve à 3 compartiments : 
décanteur (3 100L)
réacteur (2 000L) rempli de treillis tubulaires verticaux en PEHD
clarificateur (2 100L)</t>
  </si>
  <si>
    <t>Polyéthylène</t>
  </si>
  <si>
    <t>2,50 x 2,20 x 2,15</t>
  </si>
  <si>
    <t>5,5 m²</t>
  </si>
  <si>
    <t>300 kg</t>
  </si>
  <si>
    <t xml:space="preserve">hors nappe </t>
  </si>
  <si>
    <t>Contrat d'entretien :
310 € TTC / an (vidange comprise)</t>
  </si>
  <si>
    <t>BIOFRANCE ROTO 6 EH</t>
  </si>
  <si>
    <t>350 kg</t>
  </si>
  <si>
    <t>environ 57 € TTC/an</t>
  </si>
  <si>
    <t>Tous les 6 mois</t>
  </si>
  <si>
    <t>BIOFRANCE ROTO 8 EH</t>
  </si>
  <si>
    <t>Végépur compact ProMS 9EH</t>
  </si>
  <si>
    <t>Végépur compact ProMS 10EH</t>
  </si>
  <si>
    <t>Végépur compact ProMS 11EH</t>
  </si>
  <si>
    <t>Végépur compact ProMS 12EH</t>
  </si>
  <si>
    <t>Végépur compact ProMS 13EH</t>
  </si>
  <si>
    <t>Végépur compact ProMS 14EH</t>
  </si>
  <si>
    <t>Végépur compact ProMS 15EH</t>
  </si>
  <si>
    <t>Végépur compact ProMS 16EH</t>
  </si>
  <si>
    <t>Végépur compact ProMS 17EH</t>
  </si>
  <si>
    <t>Végépur compact ProMS 18EH</t>
  </si>
  <si>
    <t>Végépur compact ProMS 19EH</t>
  </si>
  <si>
    <t>Végépur compact ProMS 20EH</t>
  </si>
  <si>
    <t>FTE : 1,9 x 1,19 x 1,44
Réacteur : 1,70 x 0,77 x 1,23
Filtre vertical : 
2,3 × 2,3 × 1,15</t>
  </si>
  <si>
    <t>FTE : 1,9 x 1,19 x 1,44
Réacteur : 1,70 x 0,77 x 1,23
Filtre vertical : 
2,3 x 2,3 × 1,15
Filtre horizontal : 
3,2 x 1,6 x 0,7</t>
  </si>
  <si>
    <t>FTE : 1,9 x 1,19 x 1,44
Réacteur : 1,70 x 0,77 x 1,23
Filtre vertical : 
2,3 x 2,3 × 1,15
Filtre horizontal : 
1,6 x 3,2 x 0,7</t>
  </si>
  <si>
    <t>FTE : 2,43 x 1,85 x 1,55
Réacteur : 2,75 x 1,19 x 1,40
Filtre vertical : 
3,5 x 3,5 × 1,15
Filtre horizontal : 
5 x 2,5 x 0,7</t>
  </si>
  <si>
    <t>FTE : 4,2 x 1,85 x 1,55
Réacteur : 2,05 x 1,85 x 1,55
Filtre vertical : 
4,5 x 4,5 × 1,15
Filtre horizontal : 
6,4 x 3,2 x 0,7</t>
  </si>
  <si>
    <t>Filtre vertical : 6 m²
Filtre horizontal : 
5 m²</t>
  </si>
  <si>
    <t>sans objet</t>
  </si>
  <si>
    <t>ventilations FTE : entrée d'air au dessus du toit et sortie d'air au faîte du toit
+ 
ventilations filtre : entrée d'air à 10 cm au dessus du sol et extraction de la zone de réaération vers le faîte du toit indépendante de la FTE</t>
  </si>
  <si>
    <t>alarme visuelle "flotteur"</t>
  </si>
  <si>
    <t>Fosse &lt; à 50%</t>
  </si>
  <si>
    <t>FTE : 9,5 m²
traitement : 
40 m²</t>
  </si>
  <si>
    <t>FTE (3 000L) 
chasse de 100L
6 modules epanbloc (3 x 2) disposés sur un filtre à sable vertical 
drainé ou non de 14 m² et 30 à 40 cm d'épaisseur</t>
  </si>
  <si>
    <t>FTE (4 000L) 
chasse de 100L
8 modules epanbloc (4 x 2) disposés sur un filtre à sable vertical 
drainé ou non de 17 m² et 30 à 40 cm d'épaisseur</t>
  </si>
  <si>
    <t>FTE (5 000L) 
chasse de 100L
10 modules epanbloc (5 x 2) disposés sur un filtre à sable vertical 
drainé ou non de 20 m² et 30 à 40 cm d'épaisseur</t>
  </si>
  <si>
    <t>FTE (8 000L) 
chasse de 100L
12 modules epanbloc (4 x 3) disposés sur un filtre à sable vertical 
drainé ou non de 24 m² et 30 à 40 cm d'épaisseur</t>
  </si>
  <si>
    <t>2,40 x 1,24 x 1,66</t>
  </si>
  <si>
    <t>3,07 x 1,22 x 1,66</t>
  </si>
  <si>
    <t>2 cuves :
2 x (2,40 x 1,24 x 1,66)</t>
  </si>
  <si>
    <t>Environ 30 à 39 € TTC / an</t>
  </si>
  <si>
    <t>150 €/an</t>
  </si>
  <si>
    <t>Alarmes visuelles          Fosse :indicateur niveau de boue 
Filtre : Détécteur de filtration</t>
  </si>
  <si>
    <t>2,45 x 1,80 x 2,00</t>
  </si>
  <si>
    <t>100 € TTC / an</t>
  </si>
  <si>
    <t>2014-020</t>
  </si>
  <si>
    <t>AQUAMERIS AQ2/6P</t>
  </si>
  <si>
    <t>AQUAMERIS AQ2/4P</t>
  </si>
  <si>
    <t>AQUAMERIS AQ2/5P</t>
  </si>
  <si>
    <t>2014-020-ext01</t>
  </si>
  <si>
    <t>2014-020-ext02</t>
  </si>
  <si>
    <t>Texte n°73 du 07/10/2014</t>
  </si>
  <si>
    <t>Cuve parallélépipédique à 3 compartiments : Décanteur primaire ( 2 500 L)                      Réacteur (1 000 L)                                      Clarificateur (1 000  L)</t>
  </si>
  <si>
    <t>2,80 x 1,64 x 1,87</t>
  </si>
  <si>
    <t>283 kg</t>
  </si>
  <si>
    <t>289 kg</t>
  </si>
  <si>
    <t>295 kg</t>
  </si>
  <si>
    <t>1,05 kWh/jour</t>
  </si>
  <si>
    <t>1,65 kWh/jour</t>
  </si>
  <si>
    <t>Environ 68 € TTC / an</t>
  </si>
  <si>
    <t>Environ 43 € TTC / an</t>
  </si>
  <si>
    <t>Tous les 7,5 mois</t>
  </si>
  <si>
    <t>Tous les 8,5 mois</t>
  </si>
  <si>
    <t>Guide d’utilisation – Microstations Aquaméris AQ2 – Modèles 4, 5 et 6 EH, version 272P32140901 du 1er septembre 2014, 32 pages</t>
  </si>
  <si>
    <t>alarme visuelle et sonore (option)</t>
  </si>
  <si>
    <t>cuve : 10 ans
composants électromécaniques : 1 ans</t>
  </si>
  <si>
    <t>du clarificateur vers le décanteur par une pompe de recirculation</t>
  </si>
  <si>
    <t>PureStation PS6</t>
  </si>
  <si>
    <t>Monocuve à 3 compartiments :  
décanteur primaire (2 150 L)
réacteur biologique (750 L)
clarificateur (570 L)</t>
  </si>
  <si>
    <t>3,42 x 1,20 x 1,63</t>
  </si>
  <si>
    <t>du décanteur primaire au réacteur biologique par une pompe à injection d’air
gravitaire du réacteur biologique au clarificateur</t>
  </si>
  <si>
    <t>2 aérateurs à membrane tubulaires microperforés placés au fond de la cuve</t>
  </si>
  <si>
    <t>150 € / an</t>
  </si>
  <si>
    <t>PureStation PS9V</t>
  </si>
  <si>
    <t>Polyester renforcé de fibres de verre (PRV)</t>
  </si>
  <si>
    <t>4,76 x 1,50 x 1,75</t>
  </si>
  <si>
    <t>4 aérateurs à disques membranaires microperforés placés au fond de la cuve</t>
  </si>
  <si>
    <t>Environ 90 € TTC / an</t>
  </si>
  <si>
    <t>25 cm</t>
  </si>
  <si>
    <t>2011-012 
et 
2011-012-mod01</t>
  </si>
  <si>
    <t>texte n°115 du 11/05/2011 annulé et remplacé par le texte n°72 du 07/10/2014</t>
  </si>
  <si>
    <t>du clarificateur vers le bassin d'aération par une pompe de recirculation</t>
  </si>
  <si>
    <t>Guide utilisateur Epuralia 5 EH, 27 août 2014, 22 pages</t>
  </si>
  <si>
    <t>cuve : 15 ans
turbine : 2 ans
moteur et tableau électrique : 2 ans</t>
  </si>
  <si>
    <t>Micro-stations OPUR SuperCompact MB5/OPUR SuperCompact MB7 – Guide de montage et d’utilisation, 10 septembre 2014, 38 pages</t>
  </si>
  <si>
    <t>texte n°161 du 02/08/2014 annulé et remplacé par le texte n°83 du 19/11/2014</t>
  </si>
  <si>
    <t>6,7 m²</t>
  </si>
  <si>
    <t>1 diffuseur à tube membranaire microperforé de longueur 750 mm, placé en fond de compartiment et alimenté par un surpresseur (aération 10 min ttes les 25 min soit 9,5 h/j)</t>
  </si>
  <si>
    <t>du clarificateur vers le décanteur par une pompe à injection d'air</t>
  </si>
  <si>
    <t>entrée d'air au dessus du toit
+
canalisation d'extraction piquée en sortie munie d'un extracteur et amenée au faîte du toit</t>
  </si>
  <si>
    <t>environ 50 € TTC / an</t>
  </si>
  <si>
    <t>30cm</t>
  </si>
  <si>
    <t>texte n°59 du 02/02/2014</t>
  </si>
  <si>
    <t>avec ou sans nappe SAUF FTE SIMOP</t>
  </si>
  <si>
    <t>Compactodiffuseur à zéolithe BFC9</t>
  </si>
  <si>
    <t>EPURFLO Maxi CP 14</t>
  </si>
  <si>
    <t>pompe : 2 ans</t>
  </si>
  <si>
    <t>texte n°94 du 09/01/2013 annulé et remplacé par le
texte n°88 du 07/12/2013</t>
  </si>
  <si>
    <t>Livret de l’utilisateur d’une installation SOTRALENTZ EPANBLOC (6 EH à 20 EH), version septembre 2013, 48 pages</t>
  </si>
  <si>
    <t xml:space="preserve">EPANBLOC grande profondeur - EPAN 23 </t>
  </si>
  <si>
    <t>EPANBLOC faible profondeur - EPAN 23</t>
  </si>
  <si>
    <t>EPANBLOC faible profondeur - EPAN 24</t>
  </si>
  <si>
    <t>2012-043-ext01</t>
  </si>
  <si>
    <t>texte n°88 du 07/12/2013</t>
  </si>
  <si>
    <t>EPANBLOC faible profondeur - EPAN 25</t>
  </si>
  <si>
    <t>EPANBLOC faible profondeur - EPAN 34</t>
  </si>
  <si>
    <t>EPANBLOC faible profondeur - EPAN 45</t>
  </si>
  <si>
    <t>2012-043-ext02</t>
  </si>
  <si>
    <t>2012-043-ext03</t>
  </si>
  <si>
    <t>2012-043-ext04</t>
  </si>
  <si>
    <t>FTE : 2,05 x 1,85 x 1,55
chasse : 
1,2 x 0,60 x 0,65 
coque epanbloc : 
1,25 x 0,65 x 0,24</t>
  </si>
  <si>
    <t>FTE : 2,43 x 1,85 x 1,55
chasse : 
1,2 x 0,60 x 0,65 
coque epanbloc : 
1,25 x 0,65 x 0,24</t>
  </si>
  <si>
    <t>FTE : 4,20 x 1,85 x 1,55
chasse : 
1,2 x 0,60 x 0,65 
coque epanbloc : 
1,25 x 0,65 x 0,24</t>
  </si>
  <si>
    <t>340 kg</t>
  </si>
  <si>
    <t>425 kg</t>
  </si>
  <si>
    <t>cuves : 25 ans
éléments électromécaniques : 2 ans</t>
  </si>
  <si>
    <t>265 kg</t>
  </si>
  <si>
    <t>Filière d’assainissement autonome OPUR SUPERCOMPACT 3 / OPUR SUPERCOMPACT 4 – Manuel technique destiné à l’usager, 10 septembre 2014, 27 pages</t>
  </si>
  <si>
    <t>FTE (10 000L) 
chasse de 100L
20 modules epanbloc (5 x 4) disposés sur un filtre à sable vertical 
drainé ou non de 40 m² et 30 à 40 cm d'épaisseur</t>
  </si>
  <si>
    <t>5,6 m²</t>
  </si>
  <si>
    <t>4 diffuseurs à disques membranaires micro-perforés placés au fond du réacteur et alimenté en intermittence par un compresseur</t>
  </si>
  <si>
    <t>3 m²</t>
  </si>
  <si>
    <t>2 diffuseurs à membrane tubulaire micro-perforée placés au fond du réacteur et alimenté en continu par un compresseur</t>
  </si>
  <si>
    <t>du décanteur primaire au réacteur biologique par une pompe à injection d'air
du réacteur au clarificateur par gravité</t>
  </si>
  <si>
    <t>du clarificateur au réacteur par une pompe à injection d'air</t>
  </si>
  <si>
    <t>du décanteur primaire vers la zone non aérée du réacteur biologique par une pompe à injection d'air
de la zone non aérée du réacteur aux autres compartiments successifs par gravité</t>
  </si>
  <si>
    <t>3 cuves cylindriques :
décanteur primaire (1730 L)
réacteur biologique avec zone non aérée (1730 L) 
clarificateur et prédécanteur secondaire (1730 L)</t>
  </si>
  <si>
    <t xml:space="preserve">2 cuves cylindriques :
décanteur primaire (1730 L)
réacteur biologique avec zone de clarification (1730 L)
</t>
  </si>
  <si>
    <t>du prédécanteur secondaire à la zone non aérée du réacteur par une pompe à injection d'air</t>
  </si>
  <si>
    <t>Manuel technique &amp; d’entretien – IWOX® – Dispositif de traitement des eaux usées domestiques – IWOX® 4 et IWOX® 4 Plus, décembre 2013, 59 pages</t>
  </si>
  <si>
    <t>composants électromécaniques : 
1 an</t>
  </si>
  <si>
    <t>1,51 kWh/jour</t>
  </si>
  <si>
    <t>contrat d'entretien : 138 € TTC / an</t>
  </si>
  <si>
    <t>entrée d'air au dessus du toit 
+
canalisation d'extraction piquée en sortie de fosse et amenée au faîte du toit
+
évent du réacteur amené au faîte du toit, si possible</t>
  </si>
  <si>
    <t>environ 107 € TTC / an</t>
  </si>
  <si>
    <t>42 dB</t>
  </si>
  <si>
    <t>Fosse &lt; à 30 %</t>
  </si>
  <si>
    <t>Le guide d’utilisation « MICROBIOFIXE 500 – Guide de l’usager – Capacité 5 EH – Notice d’installation, de mise en service et d’entretien », version 24 juillet 2012, 60 pages</t>
  </si>
  <si>
    <t>contrat de maintenance : 
280 € TTC / an</t>
  </si>
  <si>
    <t>OUEST Environnement</t>
  </si>
  <si>
    <t>environ 76 € TTC / an</t>
  </si>
  <si>
    <t>environ 80 € TTC / an</t>
  </si>
  <si>
    <t>environ 85 € TTC / an</t>
  </si>
  <si>
    <t>environ 56 € TTC / an</t>
  </si>
  <si>
    <t>ACTIBLOC 3500-3500 SL 8 EH</t>
  </si>
  <si>
    <t>2 diffuseurs à membrane microperforée, au fond du réacteur et alimenté par un compresseur</t>
  </si>
  <si>
    <t>Tous les 7 mois</t>
  </si>
  <si>
    <t>entrée d'air 
+ 
extraction des gaz piquée sur le décanteur primaire, amenée au faîte du toit et munie d'un extracteur</t>
  </si>
  <si>
    <t>ADVISAEN</t>
  </si>
  <si>
    <t>EPURALIA 5 EH</t>
  </si>
  <si>
    <t>ENVIRO-SEPTIC ES 15 EH</t>
  </si>
  <si>
    <t>ENVIRO-SEPTIC ES 16 EH</t>
  </si>
  <si>
    <t>1,14 kWh/jour</t>
  </si>
  <si>
    <t>environ 47 € TTC / an</t>
  </si>
  <si>
    <t>36 dB</t>
  </si>
  <si>
    <t>Manuel d’utilisation à l’usage du propriétaire d’une Oxyfix C-90 MB 4 EH, Oxyfix C-90 MB 5 EH, Oxyfix C-90 MB 6 EH : guide de mise en oeuvre et guide d’exploitation, actualisé en décembre 2011, 50 pages</t>
  </si>
  <si>
    <t>Contrat : 130 € TTC / an</t>
  </si>
  <si>
    <t xml:space="preserve">cuve 10 ans
composants électromécaniques : 
2 ans
</t>
  </si>
  <si>
    <t>2010-015 bis</t>
  </si>
  <si>
    <t>gravitaire de la FTE à la cuve de traitement
de l'entrée de la cuve de traitement dans les chambres par surverse</t>
  </si>
  <si>
    <t>des clarificateurs à la FTE par une pompe à injection d'air</t>
  </si>
  <si>
    <t>OPUR SuperCompact MB 5</t>
  </si>
  <si>
    <t>2014-013</t>
  </si>
  <si>
    <t>OPUR SuperCompact MB 7</t>
  </si>
  <si>
    <t>2014-013-ext01</t>
  </si>
  <si>
    <t>4 cuves cylindriques assemblées  :
2 décanteurs primaires (1,2 + 1,1 m3)
1 réacteur biologique (1,1 m3)
1 clarificateur (1,1 m3)</t>
  </si>
  <si>
    <t>4 cuves cylindriques assemblées  :
2 décanteurs primaires (1,7 + 1,6 m3)
1 réacteur biologique (1,6 m3)
1 clarificateur (1,6 m3)</t>
  </si>
  <si>
    <t>2,36 x 2,36 x 1,90</t>
  </si>
  <si>
    <t>2,58 x 2,58 x 2,25</t>
  </si>
  <si>
    <t>1 aérateur à disque membranaire micro-perforé placé au fond du réacteur et alimenté par un supresseur.</t>
  </si>
  <si>
    <t>du clarificateur vers le décanteur primaire (cuve 1) par une pompe à injection d'air</t>
  </si>
  <si>
    <t>entrée d'air par la canalisation de chute des eaux usées amenée au dessus du toit
+
extraction des gaz en sortie de décanteur, raccordée aux décanteurs et au réacteur biologique, amenée au faîte du toit et munie d'un extracteur</t>
  </si>
  <si>
    <t>Décanteurs &lt; à 30%</t>
  </si>
  <si>
    <t>Contrat d'entretien : environ 180 € TTC / an</t>
  </si>
  <si>
    <t>2014-014</t>
  </si>
  <si>
    <t xml:space="preserve">avec ou sans nappe </t>
  </si>
  <si>
    <t>texte n°75 du 07/08/2014</t>
  </si>
  <si>
    <t>Jardi-Assainissement 
FV</t>
  </si>
  <si>
    <t>FV : graviers (10/20) sur 0,20m; gravillons(4/8) sur 0,3m; sable siliceux lavé sur 0,10m</t>
  </si>
  <si>
    <t>2 x (2,5 x 2,4 x 0,85)</t>
  </si>
  <si>
    <t>2 x 6 m²</t>
  </si>
  <si>
    <t>Guide d’utilisation – Dispositif de traitement des eaux usées par filtre planté de roseaux sans fosse septique – Jardi-assainissement, Gamme FV, Modèle : 5 EH, 23 juin 2014, 28 pages</t>
  </si>
  <si>
    <t>Contrat d'entretien  : 120 à 240 € TTC / an + 60 € tous les 10 ans pour station de compostage
Si pas de contrat, curage : 300 € TTC tous les 10 ans</t>
  </si>
  <si>
    <t>texte n°89 du 18/03/2014 annulé et remplacé par le texte n°76 du 07/08/2014</t>
  </si>
  <si>
    <t>2012-026-ext01
et
2012-026-ext01-mod01</t>
  </si>
  <si>
    <t>2012-026-ext02
et
2012-026-ext02-mod01</t>
  </si>
  <si>
    <t>Guide de l’usager - Gamme «Filtre à fragments de coco» EPURFIX Polyéthylène de 5 à 20 EH, juin 2014, 37 pages</t>
  </si>
  <si>
    <r>
      <t>3 cuves :</t>
    </r>
    <r>
      <rPr>
        <sz val="10"/>
        <rFont val="Verdana"/>
        <family val="2"/>
      </rPr>
      <t xml:space="preserve">
FTE (4 m³) avec préfiltre 
+
2 filtres compacts remplis de copeaux de coco (2 x 2,85 m²)</t>
    </r>
  </si>
  <si>
    <t>Filtres : 2,42 x 1,21 x 1,36</t>
  </si>
  <si>
    <t>ECOFLO Polyéthylène 10</t>
  </si>
  <si>
    <t>2012-026-ext14</t>
  </si>
  <si>
    <t>ECOFLO Polyéthylène 12</t>
  </si>
  <si>
    <t>2012-026-ext15</t>
  </si>
  <si>
    <t>Filtres : 3,32 x 1,21 x 1,36</t>
  </si>
  <si>
    <t>Filtres : 8 m²</t>
  </si>
  <si>
    <t>Filtres : 7 m²</t>
  </si>
  <si>
    <t>Filtres : 6 m²</t>
  </si>
  <si>
    <r>
      <t>3 cuves :</t>
    </r>
    <r>
      <rPr>
        <sz val="10"/>
        <rFont val="Verdana"/>
        <family val="2"/>
      </rPr>
      <t xml:space="preserve">
FTE (6 m³) avec préfiltre 
+
2 filtres compacts remplis de copeaux de coco (2 x 3,93 m²)</t>
    </r>
  </si>
  <si>
    <t>2012-026-ext16</t>
  </si>
  <si>
    <r>
      <t>4 cuves :</t>
    </r>
    <r>
      <rPr>
        <sz val="10"/>
        <rFont val="Verdana"/>
        <family val="2"/>
      </rPr>
      <t xml:space="preserve">
FTE (6 m³) avec préfiltre 
+
3 filtres compacts remplis de copeaux de coco (3 x 2,85 m²)</t>
    </r>
  </si>
  <si>
    <t>Oui (pompe)</t>
  </si>
  <si>
    <t>FV : graviers (10/20) sur 0,20m; gravillons(4/8) sur0,3m; sable siliceux lavé sur 0,10m 
FH : gravilllons non calcaires et lavés (4/8) sur 0,4m</t>
  </si>
  <si>
    <t>FV : graviers (10/20) sur 0,20m; gravillons(4/8) sur0,3m; sable siliceux lavé sur 0,10m
FH : gravilllons non calcaires et lavés (4/8) sur 0,4m</t>
  </si>
  <si>
    <t>arrivée des EU brutes
filtre planté de roseaux vertical étanche (10m2) à 2 lits parallèles alimentés en alternance muni d'une grille de protection
filtre planté de macrophytes horizontal étanche (10m2) avec une zone de drainage
implantation à plus de 5 m de l'habitation et clôture des filtres</t>
  </si>
  <si>
    <t>sonore pour la pompe</t>
  </si>
  <si>
    <t>au moyen d'une pompe de relevage
volume de relevage 80L</t>
  </si>
  <si>
    <t>texte n°70 du 11/06/2013 annulé et remplacé par le
texte n°82 du 09/01/2014</t>
  </si>
  <si>
    <t>2010-016-ext05</t>
  </si>
  <si>
    <t>texte n°94 du 09/01/2013 annulé et remplacé par le
texte n°87 du 07/12/2013</t>
  </si>
  <si>
    <t>texte n°87 du 07/12/2013</t>
  </si>
  <si>
    <t>Contrat d'entretien :
300 € TTC / an</t>
  </si>
  <si>
    <t xml:space="preserve">cuve : 20 ans
composants électromécaniques : 
2 ans
</t>
  </si>
  <si>
    <t>EPARCO</t>
  </si>
  <si>
    <t>FILTRE A MASSIF DE ZEOLITHE 5 EH</t>
  </si>
  <si>
    <t>2010-023</t>
  </si>
  <si>
    <t>texte n°105 du 04/12/2010</t>
  </si>
  <si>
    <t>2 cuves :
FTE (8 m³) avec préfiltre 
+
filtre compact rempli de copeaux de coco (13,86 m²)</t>
  </si>
  <si>
    <t>Filtre : 9 x 1,63 x 1,9</t>
  </si>
  <si>
    <t>Filtre : 14,67 m²</t>
  </si>
  <si>
    <t>2 cuves :
FTE (8 m³) avec préfiltre 
+
filtre compact rempli de copeaux de coco (11,09 m²)</t>
  </si>
  <si>
    <t>Filtre : 7,3 x 1,63 x 1,9</t>
  </si>
  <si>
    <t>Filtre : 11,9 m²</t>
  </si>
  <si>
    <t>EPURFLO Mega CP 20</t>
  </si>
  <si>
    <t>2 cuves :
FTE (10 m³) avec préfiltre 
+
filtre compact rempli de copeaux de coco (16,35 m²)</t>
  </si>
  <si>
    <t>Filtre : 10,55 x 1,63 x 1,9</t>
  </si>
  <si>
    <t>Filtre : 17,2 m²</t>
  </si>
  <si>
    <t>2 cuves :
FTE (10 m³) avec préfiltre 
+
filtre compact rempli de copeaux de coco (13 m²)</t>
  </si>
  <si>
    <t>Filtre : 8,5 x 1,63 x 1,9</t>
  </si>
  <si>
    <t>Filtre : 13,9 m²</t>
  </si>
  <si>
    <t>SEPTODIFFUSEUR SD210</t>
  </si>
  <si>
    <t>FTE : 2,8 x 1,74 x 1,74
Unité septodiffuseur : 
1,25 x 0,65 x 0,24
Filtre à sable : 
5,8 x 2,3 x 0,5</t>
  </si>
  <si>
    <t>Filtre = 13,3 m²</t>
  </si>
  <si>
    <t>FTE : 200 kg</t>
  </si>
  <si>
    <t>chasse à auget 100L</t>
  </si>
  <si>
    <t xml:space="preserve">Polyéthylène copolymère Haute Performance </t>
  </si>
  <si>
    <t>FTE : 4,28 x 2,01 x 1,97
Unité septodiffuseur : 
1,25 x 0,65 x 0,24
Filtre à sable : 
7,3 x 4,6 x 0,5</t>
  </si>
  <si>
    <t>PHYTO PLUS ENVIRONNEMENT</t>
  </si>
  <si>
    <t>2010-010</t>
  </si>
  <si>
    <t>3 cuves : 
FTE (2 000L)
 bioréacteur (2 000L) rempli de treillis tubulaires en PEHD
décanteur secondaire (1 000L)</t>
  </si>
  <si>
    <t>alarme visuelle</t>
  </si>
  <si>
    <t>45 cm</t>
  </si>
  <si>
    <t>2010-010 bis</t>
  </si>
  <si>
    <t>3 cuves : 
FTE (2 000L)
 bioréacteur (2 000L) rempli de treillis tubulaires en PEHD
décanteur secondaire (2 000L)</t>
  </si>
  <si>
    <t>Manuel d’utilisation à l’usage du propriétaire d’une Oxyfix C-90 MB 4 EH, Oxyfix C-90 MB 5 EH, Oxyfix C-90 MB 6 EH : guide de mise en oeuvre et guide d’exploitation, actualisé en décembre 2011, 50 pages et Manuel d’utilisation à l’usage du propriétaire d’une Oxyfix C-90 MB 4 EH, Oxyfix C-90 MB 5 EH, Oxyfix C-90 MB 6 EH : guide de mise en oeuvre et guide d’exploitation, actualisé en août 2012, 46 pages</t>
  </si>
  <si>
    <t>OXYFIX C-90 MB 5EH 6000</t>
  </si>
  <si>
    <t>2010-016</t>
  </si>
  <si>
    <t>Monocuve à 3 compartiments : 
décanteur primaire (3 000 L)
réacteur biologique (1 130 L) rempli d'oxybee
clarificateur (1 070 L)</t>
  </si>
  <si>
    <t>2,38 x 1,58 x 2,25</t>
  </si>
  <si>
    <t>2 850 kg</t>
  </si>
  <si>
    <t>1,42 kWh/jour</t>
  </si>
  <si>
    <t>environ 58 € TTC / an</t>
  </si>
  <si>
    <t>OXYFIX C-90 MB 6EH</t>
  </si>
  <si>
    <t>2012-002</t>
  </si>
  <si>
    <t>ROTOPLAST</t>
  </si>
  <si>
    <t>NAROSTATION 4EH</t>
  </si>
  <si>
    <t>2013-009</t>
  </si>
  <si>
    <t>texte n°68 du 17/09/2013</t>
  </si>
  <si>
    <t>Monocuve à 2 compartiments : 
décanteur primaire (1 620 L)
réacteur (1 540 L)</t>
  </si>
  <si>
    <t>cuve cylindrique
diamètre : 2,26 m
hauteur : 2,50 m</t>
  </si>
  <si>
    <t>Filtres : 2,79 x 4,65 x 1,57</t>
  </si>
  <si>
    <t>gravitaire avec une répartition sur le filtre à l'aide d'un auget à basculement sur 6 plaques de distribution</t>
  </si>
  <si>
    <t>PRECOFLO CP 15</t>
  </si>
  <si>
    <t>Aération séquentielle par 2 tubes membranaires microperforés placés au fond du réacteur et alimentés par un surpresseur</t>
  </si>
  <si>
    <t>3 diffuseurs fines bulles à membrane micro-perforée placé au fond du réacteur et alimenté par un compresseur EL-S-120 - 134W</t>
  </si>
  <si>
    <t>3 diffuseurs fines bulles à membrane micro-perforée placé au fond du réacteur et alimenté par un compresseur EL-S-150 - 162W</t>
  </si>
  <si>
    <t xml:space="preserve">Fosse:-3,5/Aérateur:-3,5/Chasse:-36/Filtre:-85/puis ajouter pente tuyaux
Total entrée fosse sortie filtre (chasse) : -128cm
Total entrée fosse entrée pompe : -7cm + entrée/sortie filtre -85
</t>
  </si>
  <si>
    <t>Fosse : -3,5 / Aérateur : -3,5 / Chasse : -36 ou pompe / FV : -85 / FH : -15 /puis ajouter pente tuyaux
Total entrée fosse sortie filtre (chasse) : -143cm
Total entrée fosse entrée pompe : -7cm + entréeFV/sortieFH -100</t>
  </si>
  <si>
    <t>cuve : 10 ans
équipements électromécaniques : 1 an
autre matériel : 2 ans</t>
  </si>
  <si>
    <t>Livret de l’utilisateur d’une installation Végépure Compact - Gamme 4 à 20EH, 49 pages, janvier 2013</t>
  </si>
  <si>
    <t xml:space="preserve">Livret de l’utilisateur d’une installation Végépure ProMS - Gamme 4 à 20EH, 53 pages, janvier 2013 </t>
  </si>
  <si>
    <t>43 dB</t>
  </si>
  <si>
    <t>44 dB</t>
  </si>
  <si>
    <t>Mode d’emploi pour la microstation d’épuration à lit fixe Ammermann AQUATOP 4 EH, 18 juillet 2013, 36 pages ; Livret d’entretien, janvier 2012, 7 pages</t>
  </si>
  <si>
    <t>2 diffuseurs fines bulles dans le bassin d'accumulation et d'aération, alimentés par un surpresseur</t>
  </si>
  <si>
    <t>SEPTODIFFUSEUR SD14 et SD22</t>
  </si>
  <si>
    <t>texte n°142 du 09/07/2010</t>
  </si>
  <si>
    <t>2 cuves :
FTE (3 m³) avec préfiltre 
+
filtre compact rempli de copeaux de coco (4,17 m²)</t>
  </si>
  <si>
    <t>Filtre : 2,95 x 1,63 x 1,9</t>
  </si>
  <si>
    <t>Filtre : 4,8 m²</t>
  </si>
  <si>
    <t>2012-028</t>
  </si>
  <si>
    <t>alarme sonore et visuelle</t>
  </si>
  <si>
    <t>Oui</t>
  </si>
  <si>
    <t>1,44 kWh/jour</t>
  </si>
  <si>
    <t>interdit</t>
  </si>
  <si>
    <t>avec ou sans nappe</t>
  </si>
  <si>
    <t>AQUAMERIS 10EH</t>
  </si>
  <si>
    <t>4 aérateurs à membranes tubulaires microperforées placés au fond du réacteur et alimentés par un surpresseur à membranes</t>
  </si>
  <si>
    <t>1,39 kWh/jour</t>
  </si>
  <si>
    <t>environ 57 € TTC / an</t>
  </si>
  <si>
    <t>Tous les 13 mois</t>
  </si>
  <si>
    <t>80 cm</t>
  </si>
  <si>
    <t>BIOFRANCE Bloc 8 EH</t>
  </si>
  <si>
    <t>2,64 ou 3,12 kWh/jour</t>
  </si>
  <si>
    <t>environ 108 ou 128 € TTC/an</t>
  </si>
  <si>
    <t>Contrat d'entretien :
220 € TTC / an</t>
  </si>
  <si>
    <t>BIOFRANCE 12 EH</t>
  </si>
  <si>
    <t>5,04 kWh/jour</t>
  </si>
  <si>
    <t>environ 210 € TTC/an</t>
  </si>
  <si>
    <t>BIOFRANCE 16 EH</t>
  </si>
  <si>
    <t>8,8 m²</t>
  </si>
  <si>
    <t>5,04 ou 9,5 kWh/jour</t>
  </si>
  <si>
    <t>environ 210 ou 390 € TTC/an</t>
  </si>
  <si>
    <t>Tous les 5 mois</t>
  </si>
  <si>
    <t>BIOFRANCE 20 EH</t>
  </si>
  <si>
    <t xml:space="preserve">cuves PE : 15 ans
</t>
  </si>
  <si>
    <t>2 kWh/jour</t>
  </si>
  <si>
    <t>ELOY WATER</t>
  </si>
  <si>
    <t>OXYFIX C-90 MB 4EH 4500</t>
  </si>
  <si>
    <t>2010-015</t>
  </si>
  <si>
    <t>2012-033</t>
  </si>
  <si>
    <t xml:space="preserve">FTE Sotralentz (4m3) 
réacteur biologoque (2,5m3) 
chasse à auget (350L)
ou station de relevage
filtre planté de roseaux étanche à écoulement vertical (12,3m2) </t>
  </si>
  <si>
    <t xml:space="preserve">FTE Sotralentz (4m3) 
réacteur biologoque (2,5m3) 
chasse à auget (100L)
ou station de relevage
filtre planté de roseaux étanche à écoulement vertical (10,2m2) </t>
  </si>
  <si>
    <t xml:space="preserve">FTE Sotralentz (8m3) 
réacteur biologoque (3,5m3) 
chasse à auget (350L)
ou station de relevage
filtre planté de roseaux étanche à écoulement vertical (14,4m2) </t>
  </si>
  <si>
    <t xml:space="preserve">FTE Sotralentz (8m3) 
réacteur biologoque (3,5m3) 
chasse à auget (350L)
ou station de relevage
filtre planté de roseaux étanche à écoulement vertical (16m2) </t>
  </si>
  <si>
    <t xml:space="preserve">FTE Sotralentz (8m3) 
réacteur biologoque (4m3) 
chasse à auget (350L)
ou station de relevage
filtre planté de roseaux étanche à écoulement vertical (18,5m2) </t>
  </si>
  <si>
    <t xml:space="preserve">FTE Sotralentz (8m3) 
réacteur biologoque (4m3) 
chasse à auget (350L)
ou station de relevage
filtre planté de roseaux étanche à écoulement vertical (20,3m2) </t>
  </si>
  <si>
    <t>de la FTE au filtre par une pompe de relevage Altibox 150L ou une chasse à auget 150L</t>
  </si>
  <si>
    <t>Cuve cylindrique 
hauteur: 1,74 m 
diamètre: 2,07 m</t>
  </si>
  <si>
    <t>3,36 m²</t>
  </si>
  <si>
    <t>3000 Kg</t>
  </si>
  <si>
    <t xml:space="preserve">1 aérateur à membranes tubulaires placés au fond du réacteur et alimentés par un surpresseur à membranes
</t>
  </si>
  <si>
    <t>FTE : 2,05 x 1,85 x 1,55
Réacteur : 2 x 1,19 x 1,40
Filtre vertical : 
3,2 x 3,2 × 1,15
Filtre horizontal : 
4,6 x 2,3 x 0,7</t>
  </si>
  <si>
    <t>2012-024-ext07</t>
  </si>
  <si>
    <t>FTE : 2,05 x 1,85 x 1,55
Réacteur : 2 x 1,19 x 1,40
Filtre vertical : 
3,5 x 3,5 × 1,15
Filtre horizontal : 
5 x 2,5 x 0,7</t>
  </si>
  <si>
    <t>Filtre vertical : 13 m²
Filtre horizontal : 
13 m²</t>
  </si>
  <si>
    <t>2012-024-ext08</t>
  </si>
  <si>
    <t>2012-024-ext09</t>
  </si>
  <si>
    <t>FTE : 2,43 x 1,85 x 1,55
Réacteur : 2,75 x 1,19 x 1,40
Filtre vertical : 
3,8 x 3,8 × 1,15
Filtre horizontal : 
5,4 x 2,7 x 0,7</t>
  </si>
  <si>
    <t>2012-024-ext10</t>
  </si>
  <si>
    <t>FTE : 4,2 x 1,85 x 1,55
Réacteur : 2,75 x 1,19 x 1,40
Filtre vertical : 
3,8 x 3,8 × 1,15
Filtre horizontal : 
5,4 x 2,7 x 0,7</t>
  </si>
  <si>
    <t>Filtre vertical : 15 m²
Filtre horizontal : 
15 m²</t>
  </si>
  <si>
    <t>2012-024-ext11</t>
  </si>
  <si>
    <t xml:space="preserve">FTE Sotralentz (8m3) 
réacteur biologoque (3,5m3) 
chasse à auget (350L)
filtre planté de roseaux étanche à écoulement vertical (16m2) 
filtre planté de roseaux étanche à écoulement horizontal (16,8m2) </t>
  </si>
  <si>
    <t>FTE : 4,2 x 1,85 x 1,55
Réacteur : 2,75 x 1,19 x 1,40
Filtre vertical : 
4 x 4 × 1,15
Filtre horizontal : 
5,8 x 2,9 x 0,7</t>
  </si>
  <si>
    <t>Filtre vertical : 16 m²
Filtre horizontal : 
17 m²</t>
  </si>
  <si>
    <t>2012-024-ext12</t>
  </si>
  <si>
    <t xml:space="preserve">FTE Sotralentz (8m3) 
réacteur biologoque (4m3) 
chasse à auget (350L)
filtre planté de roseaux étanche à écoulement vertical (18,5m2) 
filtre planté de roseaux étanche à écoulement horizontal (18m2) </t>
  </si>
  <si>
    <t xml:space="preserve">FTE Sotralentz (3m3) 
réacteur biologoque (1m3)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</si>
  <si>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</si>
  <si>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(8,4m2) </t>
  </si>
  <si>
    <t xml:space="preserve">FTE Sotralentz (4m3) 
réacteur biologoque (1,6m3) 
chasse à auget (100L)
ou station de relevage
filtre planté de roseaux étanche à écoulement vertical (10,2m2) </t>
  </si>
  <si>
    <t>2011-011 annulé le 12/07/2013</t>
  </si>
  <si>
    <t>2010-007 annulé le 12/07/2013</t>
  </si>
  <si>
    <t>de la fosse au filtre au moyen d'un poste de relevage avec une alimentation sous faible pression et une répartition sur le filtre à l'aide de rampes de distribution sous faible pression installées sur un plancher drainant</t>
  </si>
  <si>
    <t>2 x 0,06</t>
  </si>
  <si>
    <t>environ 2,5 € TTC / an</t>
  </si>
  <si>
    <t>environ 5 € TTC / an</t>
  </si>
  <si>
    <t>visuelle et sonore en option
(poste de relevage)</t>
  </si>
  <si>
    <t>variable</t>
  </si>
  <si>
    <t>du décanteur au réacteur et du réacteur à la sortie par des pompes à injection d'air</t>
  </si>
  <si>
    <t>entrée d’air par la canalisation de chute des eaux usées prolongée jusqu’au dessus du toit
+ 
ventilation secondaire amenée au faîte du toit et munie d'un extracteur</t>
  </si>
  <si>
    <t>58 dB</t>
  </si>
  <si>
    <t>2 diffuseurs tube EPDM placés dans chaque réacteur biologique et alimentés par un compresseur</t>
  </si>
  <si>
    <t>EPUR NATURE</t>
  </si>
  <si>
    <t>AUTOEPURE 3000</t>
  </si>
  <si>
    <t>2011-004 
et 
2011-004 bis</t>
  </si>
  <si>
    <t>texte n°149 du 12/05/2011
et
texte n°168 du 04/07/2012</t>
  </si>
  <si>
    <t>Filtre planté</t>
  </si>
  <si>
    <t>FTE Epurbloc Sotralentz (3m3) 
pompe de relevage ou auget (60L)
filtre planté de roseaux étanche à écoulement vertical (15m2) 
filtre planté de roseaux étanche à écoulement horizontal (5m2)</t>
  </si>
  <si>
    <t>Fosse en PEHD</t>
  </si>
  <si>
    <t>Fosse : 2,03 x 3 x 1,47
Filtre : 1,88 x 4,18 x 0,86</t>
  </si>
  <si>
    <t>filière : 6,1 + 7,9 m²</t>
  </si>
  <si>
    <t>FILTRE A MASSIF DE ZEOLITHE 7 EH</t>
  </si>
  <si>
    <t>FILTRE A MASSIF DE ZEOLITHE 8 EH</t>
  </si>
  <si>
    <t>filtres : 11,2 m²</t>
  </si>
  <si>
    <t>auget ou répartiteur à deux voies</t>
  </si>
  <si>
    <t>FILTRE A MASSIF DE ZEOLITHE 9 EH</t>
  </si>
  <si>
    <t>ACTIBLOC 18000 DP 20 EH</t>
  </si>
  <si>
    <t>cuve cylindrique 
diamètre : 2 m
hauteur : 1,85 à 2,65 m (selon modèle)</t>
  </si>
  <si>
    <t>3,2 m²</t>
  </si>
  <si>
    <t>310 à 380 kg</t>
  </si>
  <si>
    <t>aération par rotation des disques au moyen d'un moteur</t>
  </si>
  <si>
    <t>entrée d'air au dessus du toit
+
canalisation d'extraction piquée en sortie et amenée au faîte du toit</t>
  </si>
  <si>
    <t>1,3 kWh/jour</t>
  </si>
  <si>
    <t>environ 53 € TTC / an</t>
  </si>
  <si>
    <t>KINGSPAN ENVIRONMENTAL – Kingspan BioDisc, guide d’installation du BioDisc modèle BA », février 2012, 41 pages</t>
  </si>
  <si>
    <t>2011-022
et
2011-022-mod01</t>
  </si>
  <si>
    <t>texte n°153 du 20/12/2011 
et 
texte n°120 du 25/04/2014</t>
  </si>
  <si>
    <t>Guide d’utilisation – Dispositif de traitement des eaux usées par filtres plantés sans fosse septique – Jardi-assainissement, modèle : FV + FH, Gamme 3 – 4 – 5 – 6 – 8 – 10 – 12 – 16 – 20 EH, mars 2014, 46 pages</t>
  </si>
  <si>
    <t>Jardi-assainissement 
FV + FH</t>
  </si>
  <si>
    <t>Jardi-assainissement 
FV + FH - 3EH</t>
  </si>
  <si>
    <t>Jardi-assainissement 
FV + FH - 4EH</t>
  </si>
  <si>
    <t>Jardi-assainissement 
FV + FH - 6EH</t>
  </si>
  <si>
    <t>Jardi-assainissement 
FV + FH - 8EH</t>
  </si>
  <si>
    <t>Jardi-assainissement 
FV + FH - 10EH</t>
  </si>
  <si>
    <t>Jardi-assainissement 
FV + FH - 12EH</t>
  </si>
  <si>
    <t>Jardi-assainissement 
FV + FH - 16EH</t>
  </si>
  <si>
    <t>Jardi-assainissement 
FV + FH - 20EH</t>
  </si>
  <si>
    <t>FV : graviers (10/20) sur 0,20m; gravillons(4/8) sur0,3m; sable siliceux lavé sur 0,10m  
FH : gravilllons non calcaires et lavés (4/8) sur 0,4m</t>
  </si>
  <si>
    <t>gravaitaire, principe des vases communicants</t>
  </si>
  <si>
    <t>du clarificateur vers le réacteur biologique par une pompe de recirculation</t>
  </si>
  <si>
    <t>5,5 mois</t>
  </si>
  <si>
    <t>cuve cylindrique 
diamètre : 2 m
hauteur : 2,41 à 2,71 m (selon modèle)</t>
  </si>
  <si>
    <t>50 dB</t>
  </si>
  <si>
    <t>BIODISC BA 6</t>
  </si>
  <si>
    <t>BIODISC BB 10</t>
  </si>
  <si>
    <t>BIODISC BC 18</t>
  </si>
  <si>
    <t>2014-001</t>
  </si>
  <si>
    <t>2014-002</t>
  </si>
  <si>
    <t>2014-002-ext01</t>
  </si>
  <si>
    <t>texte n°92 du 01/02/2014</t>
  </si>
  <si>
    <t xml:space="preserve">cuve cylindrique 
diamètre : 2,45 m
hauteur : 2,83 m </t>
  </si>
  <si>
    <t>cuve cylindrique 
diamètre : 2 m
hauteur : 2,16 à 2,46 m (selon modèle)</t>
  </si>
  <si>
    <t>Monocuve : 
décanteur primaire (2,2 m3) 
réacteur biologique aérobie avec disques en polyéthylène (0,49 m3) 
décanteur final (0,42 m3)</t>
  </si>
  <si>
    <t>Monocuve : 
décanteur primaire (2,84 m3) 
réacteur biologique aérobie avec disques en polyéthylène (0,49m3) 
décanteur final (0,51 m3)</t>
  </si>
  <si>
    <t>Monocuve : 
décanteur primaire (4,59 m3) 
réacteur biologique aérobie avec disques en polyéthylène (0,67m3) 
décanteur final (0,85 m3)</t>
  </si>
  <si>
    <t>Mode d'emploi BioDisc BA 6 - BB 10 - BC 18, 25 novembre 2013, 23 pages ; Guide d'installation BioDisc BA 6 ― BB 10 ― BC 18, 25 novembre 2013, 16 pages</t>
  </si>
  <si>
    <t>du clarificateur vers le décanteur au moyen d'une pompe de relevage</t>
  </si>
  <si>
    <t>Tous les 4 à 5 mois</t>
  </si>
  <si>
    <t>310 à 370 kg</t>
  </si>
  <si>
    <t xml:space="preserve">cuve : 2 ans
composants électromécaniques : 
2 ans
</t>
  </si>
  <si>
    <t>PICOBELLS</t>
  </si>
  <si>
    <t>2014-003</t>
  </si>
  <si>
    <t>PICOBELLS 6 EH</t>
  </si>
  <si>
    <t>Texte n°93 du 01/02/2014</t>
  </si>
  <si>
    <t>3 cuves parallépipède :
décanteur primaire (2 100L)
réacteur biologique (1 050L)
clarificateur (1 050L)</t>
  </si>
  <si>
    <t>2,20 x 2,10 x 1,45</t>
  </si>
  <si>
    <t>470 kg</t>
  </si>
  <si>
    <t>Documentation technique - Picobells 6 EH, 3 décembre 2013, 54 pages</t>
  </si>
  <si>
    <t>cuve : 2 ans
composants électromécaniques : 
2 ans</t>
  </si>
  <si>
    <t>2 x (2,38 x 1,58 x 2,25)</t>
  </si>
  <si>
    <t>7,5 m2</t>
  </si>
  <si>
    <t>2 650 + 3 150 kg</t>
  </si>
  <si>
    <t>4 diffuseurs d'air à disques membranaires micro-perforées placés sur une rampe amovible dans la partie inférieure du réacteur et alimentés en continu par un surpresseur</t>
  </si>
  <si>
    <t>Manuel d’utilisation à l’usage du propriétaire d’une Oxyfix C-90 MB 9 EH, Oxyfix C-90 MB 11 EH : guide de mise en oeuvre et guide d’exploitation, actualisé en août 2012, 48 pages</t>
  </si>
  <si>
    <t>Contrat d'entretien :
170 € TTC / an</t>
  </si>
  <si>
    <t>OXYFIX C-90 MB 11EH</t>
  </si>
  <si>
    <t>2 650 + 3 175 kg</t>
  </si>
  <si>
    <t>3,58 kWh/jour</t>
  </si>
  <si>
    <t>environ 147 € TTC / an</t>
  </si>
  <si>
    <t>44dB</t>
  </si>
  <si>
    <t>Compactodiffuseur à zéolithe BFC20</t>
  </si>
  <si>
    <t>FTE SIMOP : 2,11 x 2,20 x 2,31 
FTE THEBAULT : 3,19 x 2,00 x 1,65
Filtre : 4,00 x 2,18 x 1,00</t>
  </si>
  <si>
    <t>texte n°78 du 18/10/2012 annulé et remplacé par le texte n°59 du 02/02/2014</t>
  </si>
  <si>
    <t>2012-033-mod01-ext01</t>
  </si>
  <si>
    <t>2012-033-mod01</t>
  </si>
  <si>
    <t>2012-033-mod01-ext02</t>
  </si>
  <si>
    <t>2012-033-mod01-ext03</t>
  </si>
  <si>
    <t>2012-033-mod01-ext04</t>
  </si>
  <si>
    <t>2012-033-mod01-ext05</t>
  </si>
  <si>
    <t>2012-033-mod01-ext06</t>
  </si>
  <si>
    <t>2012-033-mod01-ext07</t>
  </si>
  <si>
    <t>variable et adaptable au terrain</t>
  </si>
  <si>
    <t>gravitairement au moyen d'un auget basculant ou à l'aide d'un poste de relevage</t>
  </si>
  <si>
    <t xml:space="preserve">Fosse : 5,5 m²
Filtre : 8,4 m² </t>
  </si>
  <si>
    <t>Polyéthylène sauf FTE Thebault en béton</t>
  </si>
  <si>
    <t>Filtre : 4,73 x 1,63 x 1,9</t>
  </si>
  <si>
    <t>Filtre : 7,7 m²</t>
  </si>
  <si>
    <t>EPURFLO Maxi CP 7</t>
  </si>
  <si>
    <t>Filtre : 6,1 x 1,63 x 1,9</t>
  </si>
  <si>
    <t>Filtre : 10 m²</t>
  </si>
  <si>
    <t>Filtre : 5,38 x 1,63 x 1,9</t>
  </si>
  <si>
    <t>Filtre : 8,8 m²</t>
  </si>
  <si>
    <t>Tous les 23 mois</t>
  </si>
  <si>
    <t>EPURFLO Maxi CP 8</t>
  </si>
  <si>
    <t>Filtre : 6,75 x 1,63 x 1,9</t>
  </si>
  <si>
    <t>Filtre : 11 m²</t>
  </si>
  <si>
    <t>Filtre : 6,05 x 1,63 x 1,9</t>
  </si>
  <si>
    <t>Filtre : 9,9 m²</t>
  </si>
  <si>
    <t>texte n°87 du 25/07/2012 annulé et remplacé par le texte n°125 du 03/11/2012 annulé et remplacé par le texte n°106 du 12/07/2013 annulé et remplacé par le texte n°110 du 08/07/2014</t>
  </si>
  <si>
    <t>BIOFRANCE 4 EH</t>
  </si>
  <si>
    <t>texte n°110 du 08/07/2014</t>
  </si>
  <si>
    <t>REWATEC</t>
  </si>
  <si>
    <t>SOLIDO 5 E-35</t>
  </si>
  <si>
    <t>2014-017</t>
  </si>
  <si>
    <t>Texte n°108 du 02/10/2014</t>
  </si>
  <si>
    <t>Monocuve à 2 compartiments :
décanteur primaire (1 830 L)
réservoir à culture libre aérée
(1 630 L)</t>
  </si>
  <si>
    <t>du décanteur au réservoir par une pompe à injection d'air
du réservoir à la sortie par ume pompe à injection d'air</t>
  </si>
  <si>
    <t>1 aérateur à membrane microperforée placé au fond du réacteur</t>
  </si>
  <si>
    <t>entrée d'air par la canalisation de chute des eaux usées amenée au dessus du toit de l'habitation
+
extraction des gaz par une canalisation vers le faîte du toit et munie d'un extracteur</t>
  </si>
  <si>
    <t>0,70 kWh/j</t>
  </si>
  <si>
    <t>Environ 29 € TTC / an</t>
  </si>
  <si>
    <t>40 dBA</t>
  </si>
  <si>
    <t>Instructions d'installation et de montage - Cuves MONOLITH II pour la gamme de microstations SOLIDO, 30 juillet 2014, 21 pages
Documentation technique (Mode d'emploi avec journal d'exploitation inclus) - Microstation SBR SOLIDO, 30 juillet, 54 pages</t>
  </si>
  <si>
    <t>cuve : 25 ans
composants électromécaniques : 3 ans</t>
  </si>
  <si>
    <t>14 cm</t>
  </si>
  <si>
    <t>2014-017-mod01</t>
  </si>
  <si>
    <t>0,49 kWh/j</t>
  </si>
  <si>
    <t>Environ 21 € TTC / an</t>
  </si>
  <si>
    <t>SOLIDO 6 E-45</t>
  </si>
  <si>
    <t>2014-017-mod01-ext01</t>
  </si>
  <si>
    <t>Monocuve à 2 compartiments :
décanteur primaire (2 130 L)
réservoir à culture libre aérée
(2 060 L)</t>
  </si>
  <si>
    <t>0,73
à 0,94 kWh/j</t>
  </si>
  <si>
    <t>SOLIDO 10 E-35/35</t>
  </si>
  <si>
    <t>2014-017-mod01-ext02</t>
  </si>
  <si>
    <t>2 cuves :
décanteur primaire ( 3 460 L)
réservoir à culture libre aérée
(3 460 L)</t>
  </si>
  <si>
    <t>2 x 200 kg</t>
  </si>
  <si>
    <t>2 aérateurs à membrane microperforée placé au fond du réacteur</t>
  </si>
  <si>
    <t>1,45
à 1,51 kWh/j</t>
  </si>
  <si>
    <t>Environ 60 à 62 € TTC / an</t>
  </si>
  <si>
    <t>47 dBA</t>
  </si>
  <si>
    <t>4 cm</t>
  </si>
  <si>
    <t>ROTO Group</t>
  </si>
  <si>
    <t>VODALYS 6 EH</t>
  </si>
  <si>
    <t>210 kg</t>
  </si>
  <si>
    <t>52 cm</t>
  </si>
  <si>
    <t>9 m²</t>
  </si>
  <si>
    <t>15 m²</t>
  </si>
  <si>
    <t>21 m²</t>
  </si>
  <si>
    <t xml:space="preserve">
2,29 x 1,20 x 2,03</t>
  </si>
  <si>
    <t>1 diffuseur à membrane tubulaire micro-perforée placé dans un tube d'aération central</t>
  </si>
  <si>
    <t>Manuel d’utilisation à l’usage du propriétaire d’une Oxyfix C-90 MB 4 EH, Oxyfix C-90 MB 5 EH, Oxyfix C-90 MB 6 EH : guide de mise en oeuvre et guide d’exploitation, actualisé en août 2012, 46 pages</t>
  </si>
  <si>
    <t>2013-001</t>
  </si>
  <si>
    <t>OXYSTEP 4-8EH</t>
  </si>
  <si>
    <t>KOKOPUR 5 EH</t>
  </si>
  <si>
    <t>2013-001-ext01</t>
  </si>
  <si>
    <t>3,08 x 1,25 x 1,62</t>
  </si>
  <si>
    <t>FTE au choix : 
2,43 x 1,44 x 1,49 ou 
2,48 x 1,80 x 1,29 ou 
2,77 x 1,21 x 1,37
Filtre : 2,31 x 2,31 x 1,06</t>
  </si>
  <si>
    <t>FTE : 
PE ou Béton
Cuve : PE</t>
  </si>
  <si>
    <t>KOKOPUR 10 EH</t>
  </si>
  <si>
    <t>17 m²</t>
  </si>
  <si>
    <t>Filtre : 450 kg</t>
  </si>
  <si>
    <t>FTE au choix : 
2,47 x 1,85 x 1,85 ou 
2,48 x 2 x 1,74 ou 
3,87 x 1,24 x 1,59
Filtres : 2 x (2,31 x 2,31 x 1,06)</t>
  </si>
  <si>
    <t>pompe : 1 an</t>
  </si>
  <si>
    <t>Filtres : 2 x 450 kg</t>
  </si>
  <si>
    <t>environ 132 ou 156 € TTC/an</t>
  </si>
  <si>
    <t>2 cuves : 
décanteur (8 100 L)
réacteur (5 000L) rempli de treillis tubulaires verticaux en PEHD
clarificateur (3 000L)</t>
  </si>
  <si>
    <t>Cuves cylindriques 
hauteur: 2,45 m 
diamètre: 2 x 2,50  m</t>
  </si>
  <si>
    <t>9,6 m²</t>
  </si>
  <si>
    <t>4 400 + 
 5 450 kg</t>
  </si>
  <si>
    <t>2 cuves : 
décanteur (8 100L)
réacteur (5 000L) rempli de treillis tubulaires verticaux en PEHD
clarificateur (3 000L)</t>
  </si>
  <si>
    <t>Cuves cylindriques 
hauteur: 2,45 m 
diamètre: 2 x 2,50 m</t>
  </si>
  <si>
    <t>BIOFRANCE PLAST 6 EH</t>
  </si>
  <si>
    <t>2014-012-mod01</t>
  </si>
  <si>
    <t>Monocuve à 3 compartiments : 
décanteur (3 800 L)
réacteur (1 700 L) rempli de treillis tubulaires verticaux en PEHD
clarificateur (1 800 L)</t>
  </si>
  <si>
    <t>4,34 m²</t>
  </si>
  <si>
    <t>BIOFRANCE PLAST 7 EH</t>
  </si>
  <si>
    <t>2014-012-mod01-ext01</t>
  </si>
  <si>
    <t>2014-012-mod01-ext02</t>
  </si>
  <si>
    <t>Monocuve à 3 compartiments : 
décanteur (4 400 L)
réacteur (1 900 L) rempli de treillis tubulaires verticaux en PEHD
clarificateur (1 900 L)</t>
  </si>
  <si>
    <t>Cuve cylindrique 
hauteur: 2,45 m 
diamètre: 2,35 m</t>
  </si>
  <si>
    <t>BIOFRANCE PLAST mono 8 EH</t>
  </si>
  <si>
    <t>2014-012-mod02</t>
  </si>
  <si>
    <t>Monocuve à 3 compartiments : 
décanteur (3 500L)
réacteur (1 600 L) rempli de treillis tubulaires verticaux en PEHD
clarificateur (2 100L)</t>
  </si>
  <si>
    <t xml:space="preserve">BIOFRANCE ROTO 7 EH     </t>
  </si>
  <si>
    <t>Environ 108 € TTC / an</t>
  </si>
  <si>
    <t>1er étage : 2 x 4 x 0,6
2ème étage :  4 x 2 x 0,4</t>
  </si>
  <si>
    <t>1er étage : 2,5 x 4 x 0,8
2ème étage :  5 x 2 x 0,4</t>
  </si>
  <si>
    <t>1er étage : 4 x 3 x 0,6
2ème étage :  6 x 2 x 0,4</t>
  </si>
  <si>
    <t>1er étage : 4 x 4 x 0,6
2ème étage :  8 x 2 x 0,4</t>
  </si>
  <si>
    <t>1er étage : 5 x 4 x 0,6
2ème étage :  8 x 2,5 x 0,4</t>
  </si>
  <si>
    <t>1er étage : 4 x 6 x 0,6
2ème étage :  9,6 x 2,5 x 0,4</t>
  </si>
  <si>
    <t>1er étage : 4 x 8 x 0,6
2ème étage : 10,7 x 3 x 0,4</t>
  </si>
  <si>
    <t>1er étage : 5 x 8 x 0,6
2ème étage :  12,5 x 3,2 x 0,4</t>
  </si>
  <si>
    <t>filtres : 
2 x 6 m²</t>
  </si>
  <si>
    <t>filtres : 
2 x 8 m²</t>
  </si>
  <si>
    <t>filtres : 
2 x 12 m²</t>
  </si>
  <si>
    <t>filtres : 
2 x 16 m²</t>
  </si>
  <si>
    <t>filtres : 
2 x 20 m²</t>
  </si>
  <si>
    <t>filtres : 
2 x 24 m²</t>
  </si>
  <si>
    <t>filtres : 
2 x 32 m²</t>
  </si>
  <si>
    <t>filtres : 
2 x 40 m²</t>
  </si>
  <si>
    <t>Contrat d'entretien : 100 à 200 € TTC / an
Curage du FV : 250 € TTC / 10 ans</t>
  </si>
  <si>
    <t>Contrat d'entretien : 150 à 250 € TTC / an</t>
  </si>
  <si>
    <t>Contrat d'entretien : 100 à 200 € TTC / an</t>
  </si>
  <si>
    <t>Contrat d'entretien : 200 à 300 € TTC / an</t>
  </si>
  <si>
    <t xml:space="preserve">Contrat d'entretien :
107 € TTC /an </t>
  </si>
  <si>
    <t>texte n°126 du 30/04/2013 annulé et remplacé par le texte n°92 du 28/05/2014</t>
  </si>
  <si>
    <t>DELPHIN COMPACT 8EH</t>
  </si>
  <si>
    <t>2014-009</t>
  </si>
  <si>
    <t>texte n°92 du 28/05/2014</t>
  </si>
  <si>
    <t>Monocuve : 
décanteur à deux compartiments ( 2 170L + 800L)
réacteur biologique rempli de treillis tubulaires (670L) 
clarificateur (200L)</t>
  </si>
  <si>
    <t>COMPACT'O 4ST</t>
  </si>
  <si>
    <t>2014-011</t>
  </si>
  <si>
    <t>FTE = 2,94 m²
Filtre = 1,55 m²</t>
  </si>
  <si>
    <t>COMPACT'O 5ST</t>
  </si>
  <si>
    <t>2014-011-ext01</t>
  </si>
  <si>
    <t>FTE : 2,13 x 1,38 x 1,82 à 2,02
Filtre : 1,85 x 1,15 x 1,95 à 2,05</t>
  </si>
  <si>
    <t>FTE = 2,94 m²
Filtre = 2,13 m²</t>
  </si>
  <si>
    <t>COMPACT'O 6ST</t>
  </si>
  <si>
    <t>2014-011-ext02</t>
  </si>
  <si>
    <t>FTE : 2,38 x 1,60 x 1,82 à 2,02
Filtre : 1,85 x 1,15 x 1,95 à 2,05</t>
  </si>
  <si>
    <t>FTE = 3,81 m²
Filtre = 2,13 m²</t>
  </si>
  <si>
    <t>texte n°90 du 03/06/2014</t>
  </si>
  <si>
    <t>DOSSIER GUIDE UTILISATEUR – Filière à zéolithe 5 EH, 6 EH, 7 EH, 9 EH, 10 EH, 12 EH, 15 EH et 20 EH, 14 novembre 2013, 69 pages</t>
  </si>
  <si>
    <t xml:space="preserve">Non </t>
  </si>
  <si>
    <t>Notice d'installation Topaze T5 Filtre à sable, Topaze T7000 Filtre à sable, Topaze T8000 Filtre à sable, juin 2013, 27p ; Notice d'entretien Topaze T5 Filtre à sable, Topaze T7000 Filtre à sable, Topaze T8000 Filtre à sable juin 2013, 31p ; Stations TOPAZE - Livret d'entretien T5 Filtre à sable, Topaze T7000 Filtre à sable, Topaze T8000 Filtre à sable, juin 2013, 34p</t>
  </si>
  <si>
    <t>Décanteur et zone stockage des boues &lt; à 30 %</t>
  </si>
  <si>
    <t>1,92 kWh/jour</t>
  </si>
  <si>
    <t>2,4 kWh/jour</t>
  </si>
  <si>
    <t>cuve : 10 ans
composants électromécaniques : 
2 ans</t>
  </si>
  <si>
    <t>environ 59 € TTC / an</t>
  </si>
  <si>
    <t>environ 79 € TTC / an</t>
  </si>
  <si>
    <t>environ 99 € TTC /an</t>
  </si>
  <si>
    <t xml:space="preserve">entrée d'air
+ 
ventilation secondaire du bassin d'accumulation au faîte du toit avec extracteur
+
cheminée d'aspiration à la surface de la cuve pour le surpresseur </t>
  </si>
  <si>
    <t>Contrat d'entretien :
230 € TTC / an
1 visite / an</t>
  </si>
  <si>
    <t>HYDROCLEAR 8</t>
  </si>
  <si>
    <t>2014-006</t>
  </si>
  <si>
    <t>Polyétylène</t>
  </si>
  <si>
    <t>2 cuves cylindriques
diamètre : 2,26 m
hauteur : 2,02 m</t>
  </si>
  <si>
    <t>8 m²</t>
  </si>
  <si>
    <t>3,9 kWh/jour</t>
  </si>
  <si>
    <t>environ 160 € TTC / an</t>
  </si>
  <si>
    <t>Tous les 37 mois</t>
  </si>
  <si>
    <t>ENVIRO-SEPTIC ES 10 EH</t>
  </si>
  <si>
    <t>Filtre : 11,3 x 1,63 x 1,9</t>
  </si>
  <si>
    <t>Filtre : 18,4 m²</t>
  </si>
  <si>
    <t>EPURFLO Maxi CP 20</t>
  </si>
  <si>
    <t>Filtre : 13,3 x 1,63 x 1,9</t>
  </si>
  <si>
    <t>Filtre : 21,6 m²</t>
  </si>
  <si>
    <t>EPURFIX CP 5</t>
  </si>
  <si>
    <t>2010-018 
et
2010-018 bis</t>
  </si>
  <si>
    <t>extraction d'air piquée en amont de la fosse et amenée au faîte du toit
+
ventilation du filtre par des cheminées d'aération et ventilation de la canalisation de sortie</t>
  </si>
  <si>
    <t>Tous les 68 mois</t>
  </si>
  <si>
    <t>ALBIXON</t>
  </si>
  <si>
    <t>TP-5EO</t>
  </si>
  <si>
    <t>Tous les 10 ans</t>
  </si>
  <si>
    <t>Contrat d'entretien : 100 € TTC / an</t>
  </si>
  <si>
    <t>IFB environnement</t>
  </si>
  <si>
    <t>Microstations à cultures libres et filtre planté</t>
  </si>
  <si>
    <t>Filtre vertical : 9 m²</t>
  </si>
  <si>
    <t>entrée d’air par la canalisation de chute prolongée jusqu’au toit et munie d'un extracteur 
+
canalisation  piquée sur la fosse (piquage en entrée) et amenée au faîte du toit
+
cheminées de ventilation du filtre vertical</t>
  </si>
  <si>
    <t>0,57 kWh/jour</t>
  </si>
  <si>
    <t>Tous les 29 mois</t>
  </si>
  <si>
    <t>Guide de l’usager Filière Filtre à Coco PTA, septembre 2011, version 3, 32 pages</t>
  </si>
  <si>
    <t>du décanteur au bioréacteur par une pompe à injection d'air pilotée, en continu, par un microprocesseur connecté à un compresseur et des électrovannes</t>
  </si>
  <si>
    <t>du bioréacteur au décanteur par une pompe à injection d'air munie de sa propre alimentation en air et placée dans le bioréacteur</t>
  </si>
  <si>
    <t>0,72 kWh/jour</t>
  </si>
  <si>
    <t>environ 30 € TTC / an</t>
  </si>
  <si>
    <t>KLARO QUICK 6EH</t>
  </si>
  <si>
    <t>Guide de l'usager - Kokopur, novembre 2012, 30 pages</t>
  </si>
  <si>
    <t>Manuel d’installation, de fonctionnement et d’entretien des microstations compactes Conder Clereflo ASP 8 EH de traitement individuel des eaux usées, version du 13 décembre 2012, 37 pages</t>
  </si>
  <si>
    <t>Contrat : 158 € TTC / an</t>
  </si>
  <si>
    <t>2012-026-ext10</t>
  </si>
  <si>
    <r>
      <t>2 cuves :</t>
    </r>
    <r>
      <rPr>
        <sz val="10"/>
        <rFont val="Verdana"/>
        <family val="2"/>
      </rPr>
      <t xml:space="preserve">
FTE (3 m³) avec préfiltre 
+
filtre compact rempli de copeaux de coco (2,85 m²)</t>
    </r>
  </si>
  <si>
    <t>Filtre : 2,42 x 1,21 x 1,36</t>
  </si>
  <si>
    <t>Filtre : 3 m²</t>
  </si>
  <si>
    <t>ECOFLO Polyéthylène 5</t>
  </si>
  <si>
    <t>2012-026-ext11</t>
  </si>
  <si>
    <t>ECOFLO Polyéthylène 6</t>
  </si>
  <si>
    <t>2012-026-ext12</t>
  </si>
  <si>
    <r>
      <t>2 cuves :</t>
    </r>
    <r>
      <rPr>
        <sz val="10"/>
        <rFont val="Verdana"/>
        <family val="2"/>
      </rPr>
      <t xml:space="preserve">
FTE (4 m³) avec préfiltre 
+
filtre compact rempli de copeaux de coco (3,93 m²)</t>
    </r>
  </si>
  <si>
    <t>Filtre : 3,32 x 1,21 x 1,36</t>
  </si>
  <si>
    <t>Filtre : 4 m²</t>
  </si>
  <si>
    <t>ECOFLO Polyéthylène 8</t>
  </si>
  <si>
    <t>2012-026-ext13</t>
  </si>
  <si>
    <t>DELPHIN COMPACT 4EH</t>
  </si>
  <si>
    <t>2010-020-mod01</t>
  </si>
  <si>
    <t>2 diffuseurs à membrane tubulaire micro-perforée placé au fond du réacteur et alimenté par un surpresseur</t>
  </si>
  <si>
    <t>DELPHIN COMPACT 6EH</t>
  </si>
  <si>
    <t>2013-005</t>
  </si>
  <si>
    <t>Monocuve : 
décanteur à deux compartiments (1 600L + 800L)
réacteur biologique rempli de treillis tubulaires (670L) 
clarificateur (770L)</t>
  </si>
  <si>
    <t>DELPHIN COMPACT 12EH</t>
  </si>
  <si>
    <t>2 cuves : 
décanteur à deux compartiments (3 920L + 670L)
réacteur biologique rempli de treillis tubulaires (1 600L) 
clarificateur (1 400L)</t>
  </si>
  <si>
    <t>cuves cylindriques
diamètre : 2 x 2,31 m
hauteur : 2,17 m</t>
  </si>
  <si>
    <t>8,4 m²</t>
  </si>
  <si>
    <t>2013-005-ext01</t>
  </si>
  <si>
    <t>filtres : 15,8 m²</t>
  </si>
  <si>
    <t>FILTRE A MASSIF DE ZEOLITHE 12 EH</t>
  </si>
  <si>
    <t>FILTRE A MASSIF DE ZEOLITHE 13 EH</t>
  </si>
  <si>
    <t>FILTRE A MASSIF DE ZEOLITHE 14 EH</t>
  </si>
  <si>
    <t>FILTRE A MASSIF DE ZEOLITHE 15 EH</t>
  </si>
  <si>
    <t>filtres : 16,8 m²</t>
  </si>
  <si>
    <t>auget ou répartiteur à trois voies</t>
  </si>
  <si>
    <t>FILTRE A MASSIF DE ZEOLITHE 16 EH</t>
  </si>
  <si>
    <t>3 diffuseurs à disques membranaires micro-perforés placés au fond du décanteur (1) et du réacteur (2), alimentés par un supresseur</t>
  </si>
  <si>
    <t>extraction des gaz en sortie au faîte du toit et munie d’un extracteur</t>
  </si>
  <si>
    <t>1,08 kWh/jour</t>
  </si>
  <si>
    <t>environ 44 € TTC / an</t>
  </si>
  <si>
    <t>Guide utilisateur des micro-stations d’épuration BIOCLEANER BC 4 PP – Septembre 2011 – 57 pages</t>
  </si>
  <si>
    <t>AQUATEC VFL sro</t>
  </si>
  <si>
    <t>Monocuve cylindrique à 6 compartiments : 
chambre de prétraitement à 4 compartiments (0,97m3)
bassin d'aération équipé d'un dégrilleur et d'un régulateur de débit de sortie avec surverse (0,93m3)
clarificateur (0,26m3)</t>
  </si>
  <si>
    <t>cuve cylindrique :
diamètre : 1,35
hauteur : 2,20</t>
  </si>
  <si>
    <t>FTE : 2,57 x 1,20 x 1,43
Unité septodiffuseur : 
1,25 x 0,65 x 0,24
Filtre à sable du SD14 : 
5,8 x 1,2 x 0,5
Filtre à sable du SD22 : 
2,9 x 2,3 x 0,5</t>
  </si>
  <si>
    <t>Filtre = 6,7 m²</t>
  </si>
  <si>
    <t>gravitaire pour le SD22
chasse à flotteur 50L pour le SD14</t>
  </si>
  <si>
    <t>Station septodiffuseur actualisé en mars 2010, 
37 pages</t>
  </si>
  <si>
    <t>Installation, montage et fonctionnement des stations d’épuration AQUATEC VFL ATF-8EH, version août 2011, 49 pages</t>
  </si>
  <si>
    <t>ABAS</t>
  </si>
  <si>
    <t>SIMBIOSE 4 EH</t>
  </si>
  <si>
    <t>2010-021</t>
  </si>
  <si>
    <t>Cuve monocylindrique : 
décanteur (2 080L) 
réacteur biologique à cloisons rempli de structures tubullaires en PEHD (990L)  
postdécanteur (820L)</t>
  </si>
  <si>
    <t>Béton fibré et vibré</t>
  </si>
  <si>
    <t>cuve cylindrique
diamètre : 2,2 m
hauteur : 1,64 m</t>
  </si>
  <si>
    <t>3,8 m²</t>
  </si>
  <si>
    <t>3 010 kg</t>
  </si>
  <si>
    <t>D'un compartiment à un autre par une pompe à injection d'air</t>
  </si>
  <si>
    <t>recirculation des eaux usées traitées vers le décanteur par une pompe à injection d'air</t>
  </si>
  <si>
    <t>BIO REACTION SYSTEM 
SBR 6000 litres</t>
  </si>
  <si>
    <t>2010-010 bis-mod01</t>
  </si>
  <si>
    <t>Tous les 12 mois</t>
  </si>
  <si>
    <t xml:space="preserve">Contrat d'entretien :
150 € TTC / an </t>
  </si>
  <si>
    <t>2012-007</t>
  </si>
  <si>
    <t>BIONEST France</t>
  </si>
  <si>
    <t>BIONEST PE-5</t>
  </si>
  <si>
    <t>Microstation à cultures fixées</t>
  </si>
  <si>
    <t>4,22 kWh/jour</t>
  </si>
  <si>
    <t>environ 173 € / an</t>
  </si>
  <si>
    <t>BIO REACTION SYSTEM 
SBR 8000 litres</t>
  </si>
  <si>
    <t>2010-010 bis-ext01</t>
  </si>
  <si>
    <t>BIO REACTION SYSTEM 
SBR 13000 litres</t>
  </si>
  <si>
    <t>2010-010 bis-ext02</t>
  </si>
  <si>
    <t>FILTRE A MASSIF DE ZEOLITHE 10 EH</t>
  </si>
  <si>
    <t>FILTRE A MASSIF DE ZEOLITHE 11 EH</t>
  </si>
  <si>
    <t>FTE : 2,7 x 1,19 x 1,44
Réacteur : 1,70 x 0,77 x 1,23
Filtre vertical : 
2,5 x 2,5 × 1,15
Filtre horizontal : 
3,6 x 1,8 x 0,7</t>
  </si>
  <si>
    <t>Filtre vertical : 7 m²
Filtre horizontal : 
7 m²</t>
  </si>
  <si>
    <t>2012-024-ext02</t>
  </si>
  <si>
    <t>2012-024-ext03</t>
  </si>
  <si>
    <t>FTE : 2,7 x 1,19 x 1,44
Réacteur : 1,70 x 0,77 x 1,66
Filtre vertical : 
2,9 x 2,9 × 1,15
Filtre horizontal : 
4 x 2 x 0,7</t>
  </si>
  <si>
    <t>Filtre vertical : 9 m²
Filtre horizontal : 
8 m²</t>
  </si>
  <si>
    <t>2012-024-ext04</t>
  </si>
  <si>
    <t>2012-024-ext05</t>
  </si>
  <si>
    <t>FTE : 2,05 x 1,85 x 1,55
Réacteur : 1,70 x 0,77 x 1,66
Filtre vertical : 
3,2 x 3,2 × 1,15
Filtre horizontal : 
4,6 x 2,3 x 0,7</t>
  </si>
  <si>
    <t>Filtre vertical : 11 m²
Filtre horizontal : 
11 m²</t>
  </si>
  <si>
    <t>2012-024-ext06</t>
  </si>
  <si>
    <t>« Microstations BioKube » – Septembre 2011 – 32 pages</t>
  </si>
  <si>
    <t>cuve : 10 ans
composants électromécaniques : 
1 an</t>
  </si>
  <si>
    <t>AQUAMERIS 5EH</t>
  </si>
  <si>
    <t>FTE : 2,55 x 1,23 x 1,47
cuve de traitement :
diamètre : 1,20 m
hauteur : 1,94 m ou 1,98 m</t>
  </si>
  <si>
    <t xml:space="preserve">Fosse : 3,2 m²
Cuve : 1,2 m² </t>
  </si>
  <si>
    <t>EPURFLO Mega CP 17</t>
  </si>
  <si>
    <t>BIOFRANCE PLAST F4</t>
  </si>
  <si>
    <t>8,44 kWh/j</t>
  </si>
  <si>
    <t>EAUCLIN</t>
  </si>
  <si>
    <t>MONOCUVE TYPE 6</t>
  </si>
  <si>
    <t>2010-011</t>
  </si>
  <si>
    <t>texte n° 149 30/07/2010</t>
  </si>
  <si>
    <t>ventilation primaire 
+
couvercles des cuves ventilés</t>
  </si>
  <si>
    <t>alarme visuelle et sonore</t>
  </si>
  <si>
    <t>3,4 kWh/jour</t>
  </si>
  <si>
    <t>environ 140 € TTC / an</t>
  </si>
  <si>
    <t>« Guide de l’usager, Microstation OXY, OXYFILTRE, MEMBRANO », mars 2010, 46 pages</t>
  </si>
  <si>
    <t>Contrat d'entretien :
290 € TTC / an</t>
  </si>
  <si>
    <t>cuve : 10 ans
composants électromécaniques : 2 ans</t>
  </si>
  <si>
    <t>OXYFILTRE 5</t>
  </si>
  <si>
    <t>2011-001 bis</t>
  </si>
  <si>
    <t>texte n°50 du 12/05/2012</t>
  </si>
  <si>
    <t>2 cuves :
1ère cuve : bassin d'aération (1,9m3) et clarificateur (1,1m3)
+
2ème cuve : filtre à zéolithe (1,4m2)</t>
  </si>
  <si>
    <t>entrée d’air par la canalisation de chute des eaux usées prolongée jusqu’au dessus du toit et munie d'un extracteur éolien
+ 
ventilation secondaire amenée au faîte du toit et munie d'un extracteur
+
entrée d'air sur le filtre située à 20 cm au dessus du sol et munie d'1 chapeau d'évent</t>
  </si>
  <si>
    <t>273 kg</t>
  </si>
  <si>
    <t>3,30 x 1,20 x 1,76</t>
  </si>
  <si>
    <t>texte n°69 du 27/11/2013</t>
  </si>
  <si>
    <t>texte n°113 du 6/02/2013</t>
  </si>
  <si>
    <r>
      <t>1 cuve à 2 compartiments :</t>
    </r>
    <r>
      <rPr>
        <sz val="10"/>
        <rFont val="Verdana"/>
        <family val="2"/>
      </rPr>
      <t xml:space="preserve"> 
1 décanteur primaire (2,4 m³) avec préfiltre 
1 filtre (1,6 m³) rempli de fibre de bois appelée Xylit</t>
    </r>
  </si>
  <si>
    <t>Décanteur &lt; à 50%</t>
  </si>
  <si>
    <t>FTE Sotralentz (10m3) 
pompe de relevage ou auget (500L)
filtre planté de roseaux étanche à écoulement vertical (60m2) 
filtre planté de roseaux étanche à écoulement horizontal (20m2)</t>
  </si>
  <si>
    <t>180 kg</t>
  </si>
  <si>
    <t>FTE : 4,81 x 1,35 x 2,25
FPR vertical : 15 x 4
Hauteur filtation : 0,30 à 0,35 m sable 0/4 mm
FPR horizontal : 14,4 x 1,4
Hauteur filtration : 0,70 m gravier 2/6 cm</t>
  </si>
  <si>
    <t>Filtre vertical : 60 m²
Filtre horizontal : 
20 m²</t>
  </si>
  <si>
    <t>de la FTE au filtre par une pompe de relevage Maximop 500L ou une chasse à auget 500L</t>
  </si>
  <si>
    <t>AQUATIRIS</t>
  </si>
  <si>
    <t>filtres : 
2 x 10 m²</t>
  </si>
  <si>
    <t>FTE : 3,27 x 1,75 x 1,75
Unité septodiffuseur : 
1,25 x 0,65 x 0,24
Filtre à sable : 
7,3 x 2,3 x 0,5</t>
  </si>
  <si>
    <t>Filtre = 16,7 m²</t>
  </si>
  <si>
    <t>FTE : 250 kg</t>
  </si>
  <si>
    <t>SEPTODIFFUSEUR SD26</t>
  </si>
  <si>
    <t>FTE : 3,3 x 1,88 x 1,96
Unité septodiffuseur : 
1,25 x 0,65 x 0,24
Filtre à sable : 
8,7 x 2,3 x 0,5</t>
  </si>
  <si>
    <t>Filtre = 20 m²</t>
  </si>
  <si>
    <t>FTE : 320 kg</t>
  </si>
  <si>
    <t>OXYFIX C-90 MB 9EH</t>
  </si>
  <si>
    <t>extraction des gaz en sortie de FTE au faîte du toit et munie d’un extracteur</t>
  </si>
  <si>
    <t>2,37 kWh/jour</t>
  </si>
  <si>
    <t>environ 97 € TTC / an</t>
  </si>
  <si>
    <t>55 dB</t>
  </si>
  <si>
    <t>Le guide d’utilisation « Guide d’utilisation – Microstations AQUAMÉRIS – Modèles 5, 8 et 10 EH »,
version novembre 2012, 40 pages</t>
  </si>
  <si>
    <t>STRATEPUR Maxi CP 5</t>
  </si>
  <si>
    <t>STRATEPUR Maxi CP 6EH</t>
  </si>
  <si>
    <t>cuve : 20 ans
diffuseurs: 5 ans composants électromécaniques : 1 an</t>
  </si>
  <si>
    <t>cuve cylindrique
diamètre : 2,26 m
hauteur : 3,05 m</t>
  </si>
  <si>
    <t>Contrat d'entretien et son coût TTC</t>
  </si>
  <si>
    <t>Hauteur maximale de remblais</t>
  </si>
  <si>
    <t>NEVE Environnement</t>
  </si>
  <si>
    <t>TOPAZE T5 AVEC FILTRE A SABLE</t>
  </si>
  <si>
    <t>Microstation à cultures libres</t>
  </si>
  <si>
    <t>Polypropylène</t>
  </si>
  <si>
    <t>1,14 x 1,04 x 2,32</t>
  </si>
  <si>
    <t>1,2 m²</t>
  </si>
  <si>
    <t>du bassin d'accumulation vers le bassin d'aération par pompe à injection d'air (airlift),
du bassin d'aération vers le clarificateur par une 2ème pompe airlift,
du clarificateur au filtre à sable par surverse,
relevage des EU traitées par une 3ème pompe airlift</t>
  </si>
  <si>
    <t>environ 38 € TTC / an</t>
  </si>
  <si>
    <t>environ 43 € TTC / an</t>
  </si>
  <si>
    <t>environ 48 € TTC / an</t>
  </si>
  <si>
    <t>environ 52 € TTC / an</t>
  </si>
  <si>
    <t>environ 66 € TTC / an</t>
  </si>
  <si>
    <t>environ 71 € TTC / an</t>
  </si>
  <si>
    <r>
      <t>2 cuves :</t>
    </r>
    <r>
      <rPr>
        <sz val="10"/>
        <rFont val="Verdana"/>
        <family val="2"/>
      </rPr>
      <t xml:space="preserve">
FTE (3 m³) avec préfiltre 
+
filtre compact rempli de copeaux de coco (3,35 m²)</t>
    </r>
  </si>
  <si>
    <t>Filtre : 2,75 x 1,25 x 1,36</t>
  </si>
  <si>
    <t>Filtre : 3,4 m²</t>
  </si>
  <si>
    <t xml:space="preserve">ECOFLO CP 7 </t>
  </si>
  <si>
    <r>
      <t>3 cuves :</t>
    </r>
    <r>
      <rPr>
        <sz val="10"/>
        <rFont val="Verdana"/>
        <family val="2"/>
      </rPr>
      <t xml:space="preserve">
FTE (4 m³) avec préfiltre 
+
2 filtres compacts remplis de copeaux de coco (2 x 2,48 m²)</t>
    </r>
  </si>
  <si>
    <t>Filtres : 2,48 x 3,05 x 1,53</t>
  </si>
  <si>
    <t>Filtres : 7,6 m²</t>
  </si>
  <si>
    <t>Peu complexe, peu fréquente et peu coûteuse.</t>
  </si>
  <si>
    <t>AMMERMANN</t>
  </si>
  <si>
    <t>AQUATOP 4 EH</t>
  </si>
  <si>
    <t>2013-010</t>
  </si>
  <si>
    <t>texte n°78 du 30/08/2013</t>
  </si>
  <si>
    <t>Monocuve à 3 compartiments : 
décanteur primaire (2 100 L)
réacteur biologique (930 L)
clarificateur (650 L)</t>
  </si>
  <si>
    <t>cuve cylindrique
diamètre : 2,20 m
hauteur : 2,30 m</t>
  </si>
  <si>
    <t>2 diffuseurs d'air à disques membranaires micro-perforées placés au fond du réacteur et alimentés en continu par un surpresseur</t>
  </si>
  <si>
    <t>0,6 KWh/j</t>
  </si>
  <si>
    <t>environ 25 € TTC / an</t>
  </si>
  <si>
    <t>35 ou 40 dB suivant le type de surpresseur</t>
  </si>
  <si>
    <t>2 x (2,50 x 2,20 x 2,15)</t>
  </si>
  <si>
    <t>11 m²</t>
  </si>
  <si>
    <t>300 + 350 kg</t>
  </si>
  <si>
    <t>BIOFRANCE ROTO 12 EH</t>
  </si>
  <si>
    <t>Tous les 8 mois</t>
  </si>
  <si>
    <t>BIOFRANCE ROTO 16 EH</t>
  </si>
  <si>
    <t>300 + 450 kg</t>
  </si>
  <si>
    <t>BIOFRANCE ROTO 20 EH</t>
  </si>
  <si>
    <t>SEBICO</t>
  </si>
  <si>
    <t>SEPTODIFFUSEUR SD12</t>
  </si>
  <si>
    <t>2011-015</t>
  </si>
  <si>
    <t>texte n°92 du 10/09/2011</t>
  </si>
  <si>
    <t>entrée d'air sur la canalisation de chute des eaux usées prolongée à l'air libre au dessus du toit
+
extraction piquée en aval de la microstation, amenée au faîte du toit et munie d'un extracteur</t>
  </si>
  <si>
    <t>cuve : 30 ans
composants électromécaniques : 1 an</t>
  </si>
  <si>
    <t>Premier Tech Environnement</t>
  </si>
  <si>
    <t>EPURFIX CP MC 6</t>
  </si>
  <si>
    <t>2011-018</t>
  </si>
  <si>
    <t>texte n°141 du 17/11/2011</t>
  </si>
  <si>
    <t>Filtre compact</t>
  </si>
  <si>
    <t>Filtres : 2,48 x 3,1 x 1,53</t>
  </si>
  <si>
    <t>texte n°85 du 04/01/2012 
annulé et remplacé par le texte n°77 du 10/03/2012</t>
  </si>
  <si>
    <t>texte n°89 du 23/08/2012
et
texte n°213 du 21/12/2012</t>
  </si>
  <si>
    <t>2012-030
et
2012-030-mod01</t>
  </si>
  <si>
    <t>cuve : 25 ans
Autres équipements : 3 ans</t>
  </si>
  <si>
    <t>texte n°87 du 25/07/2012 annulé et remplacé par le texte n°125 du 03/11/2012 annulé et remplacé par le texte n°106 du 12/07/2013</t>
  </si>
  <si>
    <t>texte du 9/07/2010 annulé et remplacé par le texte du 19/07/2011 annulé et remplacé par le texte n°87 du 25/07/2012 annulé et remplacé par le texte n°125 du 03/11/2012 annulé et remplacé par le texte n°106 du 12/07/2013</t>
  </si>
  <si>
    <t>2012-021-ext03</t>
  </si>
  <si>
    <t>2012-021-ext02</t>
  </si>
  <si>
    <t>2012-021-ext01</t>
  </si>
  <si>
    <t>37 ou 45 dB</t>
  </si>
  <si>
    <t>37 dB</t>
  </si>
  <si>
    <t>45 ou 48 dB</t>
  </si>
  <si>
    <t>&lt; 65 dB</t>
  </si>
  <si>
    <t>46 ou &lt; 65 dB</t>
  </si>
  <si>
    <t>Cuve : 20 ans
Composants électromécaniques : 1 an</t>
  </si>
  <si>
    <t>2010-006 annulé le 12/07/2013</t>
  </si>
  <si>
    <t>FTE : 1,90 x 1,19 x 1,44
Réacteur : 
1,90 x 1,19 x 1,44
Décanteur secondaire : 
1,90 x 1,19 x 1,44</t>
  </si>
  <si>
    <t>2,16 kWh/jour</t>
  </si>
  <si>
    <t>environ 89 € / an</t>
  </si>
  <si>
    <t>AQUITAINE BIO-TESTE</t>
  </si>
  <si>
    <t>STEPIZEN 5 EH</t>
  </si>
  <si>
    <t>Décanteur primaire rectangulaire en PEHD (3 000L)
Cuve de traitement cylindrique (1 500L) avec un réacteur à culture libre (375L), deux réacteurs à cultures fixées remplis de tubes bionet en PEHD (750L) et un clarificateur (375L)</t>
  </si>
  <si>
    <t>décanteur primaire : 
2,70 x 1,19 x 1,44
cuve de traitement cylindrique : 
diamètre : 1,50
hauteur : 1,60</t>
  </si>
  <si>
    <t>EPURFLO Maxi CP 4</t>
  </si>
  <si>
    <t>2012-026</t>
  </si>
  <si>
    <t>Polyester renforcé de fibre de verre (PRV)</t>
  </si>
  <si>
    <t>Filtre : 3,45 x 1,63 x 1,9</t>
  </si>
  <si>
    <t>Filtre : 5,6 m²</t>
  </si>
  <si>
    <t>gravitaire avec une répartition sur le filtre à l'aide d'un auget à basculement sur deux plaques de distribution</t>
  </si>
  <si>
    <t>entrée d'air de FTE classique
+
ventilation du filtre par le "chapeau champignon"</t>
  </si>
  <si>
    <t>EPURFLO Maxi CP 5</t>
  </si>
  <si>
    <t>2010-017 
et
2010-017 bis</t>
  </si>
  <si>
    <t>texte n°99 du 07/10/2010
et
texte n°142 du 17/11/2011</t>
  </si>
  <si>
    <t>Filtre : 4,65 x 1,63 x 1,9</t>
  </si>
  <si>
    <t>Filtre : 7,6 m²</t>
  </si>
  <si>
    <t>dépendant du modèle</t>
  </si>
  <si>
    <t>Guide de l’usager Filière Filtre à Coco PTE, septembre 2011, version 3, 32 pages</t>
  </si>
  <si>
    <t>Filtre vertical : 30 m²
Filtre horizontal : 10 m²</t>
  </si>
  <si>
    <t>Microstation modulaire NDG EAU XXS 6 EH</t>
  </si>
  <si>
    <t>Microstation modulaire NDG EAU XS 10 EH</t>
  </si>
  <si>
    <t>Microstation modulaire NDG EAU S 20 EH</t>
  </si>
  <si>
    <t xml:space="preserve">FTE Sotralentz (8m3) 
réacteur biologoque (4m3) 
chasse à auget (350L)
ou station de relevage
filtre planté de roseaux étanche à écoulement vertical (20,3m2) 
filtre planté de roseaux étanche à écoulement horizontal (20,5m2) </t>
  </si>
  <si>
    <t>FTE : 2,7 x 1,19 x 1,44
Réacteur : 1,70 x 0,77 x 1,23
Filtre vertical : 
2,5 × 2,5 × 1,15</t>
  </si>
  <si>
    <t>FTE : 2,7 x 1,19 x 1,44
Réacteur : 1,70 x 0,77 x 1,66
Filtre vertical : 
2,9 × 2,9 × 1,15</t>
  </si>
  <si>
    <t>FTE : 2,05 x 1,85 x 1,55
Réacteur : 1,7 x 0,77 x 1,66
Filtre vertical : 
3,2 × 3,2 × 1,15</t>
  </si>
  <si>
    <t>FTE : 2,05 x 1,85 x 1,55
Réacteur : 2,00 x 1,19 x 1,40
Filtre vertical : 
3,2 × 3,2 × 1,15</t>
  </si>
  <si>
    <t>FTE : 2,05 x 1,85 x 1,55
Réacteur : 2,00 x 1,19 x 1,40
Filtre vertical : 
3,5 × 3,5 × 1,15</t>
  </si>
  <si>
    <t>FTE : 2,43 x 1,85 x 1,55
Réacteur : 2,75 x 1,19 x 1,40
Filtre vertical : 
3,5 × 3,5 × 1,15</t>
  </si>
  <si>
    <t>FTE : 2,43 x 1,85 x 1,55
Réacteur : 2,75 x 1,19 x 1,40
Filtre vertical : 
3,8 × 3,8 × 1,15</t>
  </si>
  <si>
    <t>FTE : 4,2 x 1,85 x 1,55
Réacteur : 2,75 x 1,19 x 1,40
Filtre vertical : 
3,8 × 3,8 × 1,15</t>
  </si>
  <si>
    <t>FTE : 4,2 x 1,85 x 1,55
Réacteur : 2,75 x 1,19 x 1,40
Filtre vertical : 
4 × 4 × 1,15</t>
  </si>
  <si>
    <t>FTE : 4,2 x 1,85 x 1,55
Réacteur : 2,05 x 1,85 x 1,55
Filtre vertical : 
4,3 × 4,3 × 1,15</t>
  </si>
  <si>
    <t>Guide de l’usager - EPURBA COMPACT - STRADAL, janvier 2013, version 3, 30 pages</t>
  </si>
  <si>
    <t>Décanteur : 2,75 x 1,2 x 1,85
Réacteur : 2 x 1,2 x 1,85</t>
  </si>
  <si>
    <t>non renseigné</t>
  </si>
  <si>
    <t>du décanteur au réacteur au moyen d'une pompe à dépression via une colonne de transfert,
évacuation des EU traitées par pompe à dépression.</t>
  </si>
  <si>
    <t>du réacteur vers le décanteur au moyen d'une pompe à dépression via une colonne de transfert</t>
  </si>
  <si>
    <t>ACTIBLOC 3500-2500 SL 6 EH</t>
  </si>
  <si>
    <t>0,86 kWh/jour</t>
  </si>
  <si>
    <t>environ 35 € / an</t>
  </si>
  <si>
    <t>Monocuve parallélépipédique à deux compartiments : 
bassin d'aération (1 600L)
clarificateur (1 600L)</t>
  </si>
  <si>
    <t>2,50 x 1,50 x 1,85</t>
  </si>
  <si>
    <t>200 kg</t>
  </si>
  <si>
    <t>aération par brassage à la surface au moyen d'un moteur à turbine (370W)</t>
  </si>
  <si>
    <t>Ventilation par les ouvertures situées sur les couvercles des réhausses</t>
  </si>
  <si>
    <t>Clarificateur &lt; à 30%</t>
  </si>
  <si>
    <t>Contrat d'entretien : 120 € TTC / an</t>
  </si>
  <si>
    <t>Monocuve cylindrique à 6 compartiments : 
chambre de prétraitement à 4 compartiments (1,38m3)
bassin d'aération équipé d'un dégrilleur et d'un régulateur de débit de sortie avec surverse (1,33m3)
clarificateur (0,35m3)</t>
  </si>
  <si>
    <t>cuve cylindrique :
diamètre : 1,60
hauteur : 2,20</t>
  </si>
  <si>
    <t>2,0 m²</t>
  </si>
  <si>
    <t>Monocuve cylindrique à 6 compartiments : 
chambre de prétraitement à 4 compartiments (1,62m3)
bassin d'aération équipé d'un dégrilleur et d'un régulateur de débit de sortie avec surverse (1,59m3)
clarificateur (0,44m3)</t>
  </si>
  <si>
    <t>cuve cylindrique :
diamètre : 1,75
hauteur : 2,20</t>
  </si>
  <si>
    <t>2,4 m²</t>
  </si>
  <si>
    <t>220 kg</t>
  </si>
  <si>
    <t>Guide utilisateur - filtre planté de roseaux AUTOEPURE, 76 pages, février 2011
Guide utilisateur, AUTOPEPURE, Assainissement non collectif par filtre planté de roseaux, version février 2012, 73 pages</t>
  </si>
  <si>
    <t>AUTOEPURE 4000</t>
  </si>
  <si>
    <t>2012-013</t>
  </si>
  <si>
    <t>texte n°168 du 04/07/2012</t>
  </si>
  <si>
    <t>FTE Sotralentz (4m3) 
pompe de relevage ou auget (60L)
filtre planté de roseaux étanche à écoulement vertical (24m2) 
filtre planté de roseaux étanche à écoulement horizontal (8m2)</t>
  </si>
  <si>
    <t>FTE : 2,39 x 1,65 x 1,65
FPR vertical : 6 x 4
Hauteur filtation : 0,30 à 0,35 m sable 0/4 mm
FPR horizontal : 5,4 x 1,45
Hauteur filtration : 0,70 m gravier 2/6 cm</t>
  </si>
  <si>
    <t>Filtre vertical : 24 m²
Filtre horizontal : 8 m²</t>
  </si>
  <si>
    <t>Guide utilisateur, AUTOPEPURE, Assainissement non collectif par filtre planté de roseaux, version février 2012, 73 pages</t>
  </si>
  <si>
    <t>AUTOEPURE 5000</t>
  </si>
  <si>
    <t>FTE Sotralentz (5m3) 
pompe de relevage ou auget (150L)
filtre planté de roseaux étanche à écoulement vertical (30m2) 
filtre planté de roseaux étanche à écoulement horizontal (10m2)</t>
  </si>
  <si>
    <t>FTE : 2,35 x 1,35 x 2,25
FPR vertical : 7,5 x 4
Hauteur filtation : 0,30 à 0,35 m sable 0/4 mm
FPR horizontal : 6,9 x 1,45
Hauteur filtration : 0,70 m gravier 2/6 cm</t>
  </si>
  <si>
    <t>Filtre : 4,45 x 1,63 x 1,9</t>
  </si>
  <si>
    <t>Filtre : 7,3 m²</t>
  </si>
  <si>
    <t>2 cuves :
FTE (5 m³) avec préfiltre 
+
filtre compact rempli de copeaux de coco (5,26 m²)</t>
  </si>
  <si>
    <t>Filtre : 3,65 x 1,63 x 1,9</t>
  </si>
  <si>
    <t>Filtre : 5,9 m²</t>
  </si>
  <si>
    <t>EPURFLO Mini CP 10</t>
  </si>
  <si>
    <t>Guide destiné à l’usager pour le mise en service et l’entretien : Filière BIOROCK D5, 10 avril 2012, 34 pages</t>
  </si>
  <si>
    <t>FTE : 8 m²
traitement : 
24 m²</t>
  </si>
  <si>
    <t>FTE : 5 m²
traitement : 
20 m²</t>
  </si>
  <si>
    <t>chasse : - 36
filtre : -75</t>
  </si>
  <si>
    <t>EPANBLOC grande profondeur - EPAN 24</t>
  </si>
  <si>
    <t>EPANBLOC grande profondeur - EPAN 25</t>
  </si>
  <si>
    <t>EPANBLOC grande profondeur - EPAN 34</t>
  </si>
  <si>
    <t>EPANBLOC grande profondeur - EPAN 45</t>
  </si>
  <si>
    <t>2012-044-ext01</t>
  </si>
  <si>
    <t>2012-044-ext02</t>
  </si>
  <si>
    <t>2012-044-ext03</t>
  </si>
  <si>
    <t>2012-044-ext04</t>
  </si>
  <si>
    <t>3,95 x 1,95 x 2,03</t>
  </si>
  <si>
    <t>7,7 m²</t>
  </si>
  <si>
    <t>BIOXYMOP 6030/12</t>
  </si>
  <si>
    <t>SIMBIOSE SB 6</t>
  </si>
  <si>
    <t>2013-013</t>
  </si>
  <si>
    <t>1,70 kWh/jour</t>
  </si>
  <si>
    <t>alarme visuelle ou sonore</t>
  </si>
  <si>
    <t>3 600 kg</t>
  </si>
  <si>
    <t>IWOX 4</t>
  </si>
  <si>
    <t>2013-014</t>
  </si>
  <si>
    <t xml:space="preserve">texte n°111 du 22/12/2013
</t>
  </si>
  <si>
    <t>cuves cylindriques
diamètre : 1,1 m
hauteur : 2,21 m</t>
  </si>
  <si>
    <t>2013-015</t>
  </si>
  <si>
    <t>IWOX 4 Plus</t>
  </si>
  <si>
    <t>DMT Milieutechnologie BV</t>
  </si>
  <si>
    <t>Filtre : 2,79 x 1,20 x 1,57</t>
  </si>
  <si>
    <t>gravitaire avec une répartition sur le filtre à l'aide d'un auget à basculement sur 2 plaques de distribution</t>
  </si>
  <si>
    <t>Tous les 30 mois</t>
  </si>
  <si>
    <t>Guide de l’usager Filière Filtre à Coco PTE, juillet 2012, version 5, 35 pages</t>
  </si>
  <si>
    <t>Contrat d'entretien :
120 € TTC / an</t>
  </si>
  <si>
    <t>PRECOFLO CP 5</t>
  </si>
  <si>
    <t>2011-019</t>
  </si>
  <si>
    <t>Filtre : 3,82 x 1,20 x 1,37</t>
  </si>
  <si>
    <t>2 500 kg</t>
  </si>
  <si>
    <t>Filtre : 3,1 x 1,20 x 1,57</t>
  </si>
  <si>
    <t>Tous les 24 mois</t>
  </si>
  <si>
    <t>PRECOFLO CP 6</t>
  </si>
  <si>
    <t>Filtre : 8,23 x 1,63 x 1,9</t>
  </si>
  <si>
    <t>Filtre : 13,4 m²</t>
  </si>
  <si>
    <t>Tous les 19 mois</t>
  </si>
  <si>
    <t>entrée d'air au dessus du toit 
+
canalisation d'extraction piquée en sortie et amenée au faîte du toit</t>
  </si>
  <si>
    <t>FTE : 4,97 x 1,85 x 1,55
chasse : 
1,2 x 0,60 x 0,65 
coque epanbloc : 
1,25 x 0,65 x 0,24</t>
  </si>
  <si>
    <t>FTE : 4 m²
traitement : 
17 m²</t>
  </si>
  <si>
    <t>dans la chambre de prétraitement, du dernier au premier compartiment par une pompe à injection d'air
du clarificateur au bassin d’aération et au troisième compartiement de la chambre de prétraitement par une autre pompe à injection d'air</t>
  </si>
  <si>
    <t>Monocuve carat 4800 :
décanteur (1,95 m³)
bioréacteur (1,91 m³)</t>
  </si>
  <si>
    <t>1 cuve à 2 compartiments :
1,14 x 1,98 x 1,82</t>
  </si>
  <si>
    <t>4,6 m²</t>
  </si>
  <si>
    <t>1 kWh/jour</t>
  </si>
  <si>
    <t>environ 41 € TTC / an</t>
  </si>
  <si>
    <t>KLARO QUICK 8EH</t>
  </si>
  <si>
    <t>Monocuve carat 6500 :
décanteur (2,6 m³)
bioréacteur (2,55 m³)</t>
  </si>
  <si>
    <t>1 cuve à 2 compartiments :
1,20 x 2,19 x 2,1</t>
  </si>
  <si>
    <t>5,3 m²</t>
  </si>
  <si>
    <t>1,45 kWh/jour</t>
  </si>
  <si>
    <t>cuve cylindrique
diamètre : 1,4 m
hauteur : 1,6 m</t>
  </si>
  <si>
    <t>2 m²</t>
  </si>
  <si>
    <t>150 kg</t>
  </si>
  <si>
    <t>gravitaire
évacuation de l'eau traitée par une pompe à injection d'air</t>
  </si>
  <si>
    <t>du clarificateur au décanteur primaire par une pompe à injection d'air
recirculation des flottants du clarificateur au décanteur primaire par une deuxième pompe à injection d'air</t>
  </si>
  <si>
    <t>Fosse : -3,5 / Aérateur : -3,5 / Chasse : -36 ou pompe / FV : -85 / FH : -15 /puis ajouter pente tuyaux
Total entrée fosse sortie filtre (chasse) : -143cm
Total entrée fosse entrée pompe : -7cm + entréFV/sortieFH -100</t>
  </si>
  <si>
    <t>« Guide d’utilisation – Modèles PE-5 BONNA SABLA, PE-5 SEBICO, PE-5 THEBAULT, PE-5 SOTRALENTZ et PE-7 SEBICO », 16 mai 2012, 77 pages</t>
  </si>
  <si>
    <t xml:space="preserve">Contrat d'entretien :
70 € TTC / an </t>
  </si>
  <si>
    <t>cuve : 10 ans
composants électromécaniques : 
2 ans
média Bionest : 20 ans</t>
  </si>
  <si>
    <t>50 cm (Bonna Sabla et Sotralentz)
65 cm (Sebico)
80 cm (Thebault)</t>
  </si>
  <si>
    <t>BIONEST PE-7</t>
  </si>
  <si>
    <t>2012-025</t>
  </si>
  <si>
    <t>texte n°90 du 15/08/2012</t>
  </si>
  <si>
    <t>2 cuves :
décanteur (4 000L) avec préfiltre à cartouche filtrante
+ 
réacteur à 2 compartiments (4000L 2/3 aération 1/3 clarificateur), rempli de rubans de polymère appelé "média bionest"</t>
  </si>
  <si>
    <t>Béton</t>
  </si>
  <si>
    <t>Sebico
cuves : 2,4 x 1,55 x 1,5</t>
  </si>
  <si>
    <t>UTP UMWELTTECHNIK</t>
  </si>
  <si>
    <t>2011-013</t>
  </si>
  <si>
    <t>texte n°65 du 6/08/2011</t>
  </si>
  <si>
    <t>ENVIRO-SEPTIC ES 18 EH</t>
  </si>
  <si>
    <t>ENVIRO-SEPTIC ES 20 EH</t>
  </si>
  <si>
    <t>BIOKUBE</t>
  </si>
  <si>
    <t>2011-016</t>
  </si>
  <si>
    <t>texte n°139 du 17/11/2011</t>
  </si>
  <si>
    <t>ENVIRO-SEPTIC ES 14 EH</t>
  </si>
  <si>
    <t>InnoClean PLUS EW8</t>
  </si>
  <si>
    <t>Monocuve  à 2 compartiments : 
décanteur primaire (3 180L) 
réservoir à culture libre aérée 
(3 150L)</t>
  </si>
  <si>
    <t>3,47 x 2,00 x 2,36</t>
  </si>
  <si>
    <t>7 m²</t>
  </si>
  <si>
    <t>InnoClean PLUS EW10</t>
  </si>
  <si>
    <t>visuelle
(poste de relevage)</t>
  </si>
  <si>
    <t>70 dB</t>
  </si>
  <si>
    <t>0,05 kWh/jour</t>
  </si>
  <si>
    <t>Tous les 8 ans</t>
  </si>
  <si>
    <t>cuve : 15 ans
pompe : 2 ans</t>
  </si>
  <si>
    <t>Contrat d'entretien : 
180 € TTC/an</t>
  </si>
  <si>
    <t>alimentation en EU brutes par pompe de relevage
filtre planté de roseaux vertical étanche (12m2) à 2 lits parallèles alimentés en alternance muni d'une grille de protection
filtre planté de macrophytes horizontal étanche (12m2) avec une zone de drainage
implantation à plus de 10 m de l'habitation et clôture des filtres</t>
  </si>
  <si>
    <t>alimentation en EU brutes par pompe de relevage
filtre planté de roseaux vertical étanche (16m2) à 2 lits parallèles alimentés en alternance muni d'une grille de protection
filtre planté de macrophytes horizontal étanche (16m2) avec une zone de drainage
implantation à plus de 10 m de l'habitation et clôture des filtres</t>
  </si>
  <si>
    <t>alimentation en EU brutes par pompe de relevage
filtre planté de roseaux vertical étanche (20m2) à 2 lits parallèles alimentés en alternance muni d'une grille de protection
filtre planté de macrophytes horizontal étanche (20m2) avec une zone de drainage
implantation à plus de 10 m de l'habitation et clôture des filtres</t>
  </si>
  <si>
    <t>700 kg</t>
  </si>
  <si>
    <t xml:space="preserve">2012-043 </t>
  </si>
  <si>
    <t>FTE : 2,70 x 1,19 x 1,44
chasse : 
1,2 x 0,60 x 0,65 
coque epanbloc : 
1,25 x 0,65 x 0,24</t>
  </si>
  <si>
    <t>FTE : 4 m²
traitement : 
14 m²</t>
  </si>
  <si>
    <t>coque : 7 kg</t>
  </si>
  <si>
    <t xml:space="preserve">gravitaire 
</t>
  </si>
  <si>
    <t>entrée d'air au dessus du toit
+
extraction des gaz en sortie au faîte du toit, munie d’un extracteur
+
champignons piqués sur les drains d'épandage et les drains de récup, situés au-dessus du sol</t>
  </si>
  <si>
    <t>2 cuves :
FTE (6 m³) avec préfiltre 
+
filtre compact rempli de copeaux de coco (11,46 m²)</t>
  </si>
  <si>
    <t>Filtre : 7,5 x 1,63 x 1,9</t>
  </si>
  <si>
    <t>4 cuves :
FTE (10 m³) avec préfiltre 
+
3 filtres compacts remplis de copeaux de coco (3 x 4,11 m²)</t>
  </si>
  <si>
    <t>EPURFIX Polyéthylène 20</t>
  </si>
  <si>
    <t>2012-026-ext09</t>
  </si>
  <si>
    <t>5 cuves :
FTE (10 m³) avec préfiltre 
+
4 filtres compacts remplis de copeaux de coco (4 x 3,25 m²)</t>
  </si>
  <si>
    <t>Filtres : 10 m²</t>
  </si>
  <si>
    <t>Filtres : 2,46 x 2,04 x 1,5</t>
  </si>
  <si>
    <t>Filtres : 14,2 m²</t>
  </si>
  <si>
    <t>Filtres : 3,46 x 2,04 x 1,5</t>
  </si>
  <si>
    <t>Filtres : 15 m²</t>
  </si>
  <si>
    <t>Filtre : 16,4 m²</t>
  </si>
  <si>
    <t>JEAN VOISIN SAS</t>
  </si>
  <si>
    <t>ECOPHYLTRE</t>
  </si>
  <si>
    <t>2014-007</t>
  </si>
  <si>
    <t>Texte n°85 du 19/04/2014</t>
  </si>
  <si>
    <t>Dispositif de traitement Ecophyltre – Guide utilisateur – Modèle 4 EH, 4 mars 2014, 59 pages</t>
  </si>
  <si>
    <t>deux extracteurs d'aération connectés au réseau d'alimentation et deux évents d'aération raccordées au réseau de collecte</t>
  </si>
  <si>
    <t>alimentation séquentielle des EU brutes au moyen d'un poste de relevage</t>
  </si>
  <si>
    <t>arrivée des EU brutes
poste de relevage
2 filtres plantés de roseaux vertical étanches (10m²) parallèles alimentés en alternance
implantation à plus de 5 m de l'habitation et filtres munis d'une grille de protection et entourés d'une clôture</t>
  </si>
  <si>
    <t>2 cuves : 2,10 x 1,35 x 1,20</t>
  </si>
  <si>
    <t>2 x 2,4 m²</t>
  </si>
  <si>
    <t>Livret d’utilisation d’une microstation d’épuration SBR ACTIBLOC – ACTIBLOC 12 EH [10000 SP], septembre 2013, 60 pages</t>
  </si>
  <si>
    <t>texte n°67 du 06/10/2010 annulé et remplacé par le texte n°81 du 04/04/2012 annulé et remplacé par le texte n°51 du 12/05/2012 annulé et remplacé par le texte n°124 du 03/11/2012</t>
  </si>
  <si>
    <t>OXYFIX G-90 MB 
9 EH</t>
  </si>
  <si>
    <t>texte n°82 du 09/01/2014</t>
  </si>
  <si>
    <t>Manuel d’utilisation à l’usage du propriétaire d’une Oxyfix G-90 MB 9 EH, Oxyfix G-90 MB 11 EH : guide de mise en oeuvre et guide d’exploitation, 40 pages, octobre 2013</t>
  </si>
  <si>
    <t>2,57 KWh/j</t>
  </si>
  <si>
    <t>texte n°141 du 09/07/2010
annulé et remplacé par le
texte n°90 du 15/08/2012</t>
  </si>
  <si>
    <t>texte n°88 du 15/08/2012 
annulé et remplacé par le 
texte n°79 du 18/10/2012</t>
  </si>
  <si>
    <t>texte n°67 du 06/10/2010 annulé et remplacé par le texte n°51 du 12/05/2012 annulé et remplacé par le texte n°124 du 03/11/2012</t>
  </si>
  <si>
    <t>texte n°51 du 12/05/2012
annulé et remplacé par le 
texte n°124 du 03/11/2012</t>
  </si>
  <si>
    <t>texte n°81 du 04/04/2012 annulé et remplacé par le texte n°51 du 12/05/2012 annulé et remplacé par le texte n°124 du 03/11/2012</t>
  </si>
  <si>
    <t>2010-026 
et
2010-026 bis 
(modification du guide)</t>
  </si>
  <si>
    <t>Filtre : 5,25 x 1,63 x 1,9</t>
  </si>
  <si>
    <t>Filtre : 8,6 m²</t>
  </si>
  <si>
    <t>EPURFLO Mega CP 14</t>
  </si>
  <si>
    <t>Monocuve cylindrique à 2 compartiments : 
bassin d'aération  (1 500 L)
clarificateur  (1 000 L)</t>
  </si>
  <si>
    <t>1,80 x 1,27 x 2,05</t>
  </si>
  <si>
    <t>2,3 m²</t>
  </si>
  <si>
    <t>110 kg</t>
  </si>
  <si>
    <t>du clarificateur au bassin d'aération par une pompe de recirculation</t>
  </si>
  <si>
    <t>1 diffuseur fines bulles à disque membranaire microperforé placé en fond de bassin et alimenté par un surpresseur</t>
  </si>
  <si>
    <t>en cas d'installation dans un lieu confiné : extraction des gaz en sortie, amenée au faîte du toit et munie d'un extracteur</t>
  </si>
  <si>
    <t>1,58 kWh/jour</t>
  </si>
  <si>
    <t>environ 65 € TTC / an</t>
  </si>
  <si>
    <t>Tous les 3 mois</t>
  </si>
  <si>
    <t>Dossier usager – Microstation d’épuration EYVI 07, Version 3, mars 2011, 49 pages</t>
  </si>
  <si>
    <t>Contrat d'entretien : 145 € TTC / an</t>
  </si>
  <si>
    <t>2011-008 bis</t>
  </si>
  <si>
    <t>texte n°91 du 10/09/2011</t>
  </si>
  <si>
    <t>0,81 kWh/jour</t>
  </si>
  <si>
    <t>environ 33 € TTC / an</t>
  </si>
  <si>
    <t>Dossier usager – Microstation d’épuration de marque EYVI – Juillet 2011 – 37 pages</t>
  </si>
  <si>
    <t>BORALIT</t>
  </si>
  <si>
    <t>OPUR SuperCompact 3</t>
  </si>
  <si>
    <t>2011-009</t>
  </si>
  <si>
    <t>3 cuves cylindriques :
décanteur primaire (1100L)
réacteur biologique (1100L)
clarificateur (1100L)</t>
  </si>
  <si>
    <t>235 kg</t>
  </si>
  <si>
    <t>du clarificateur vers le réacteur par une pompe à injection d'air</t>
  </si>
  <si>
    <t>cuve : 20 ans
composants électromécaniques : 2 ans</t>
  </si>
  <si>
    <t>Monocuve  à 2 compartiments : 
décanteur primaire (3 100L) 
réservoir à culture libre aérée 
(3 250L)</t>
  </si>
  <si>
    <t>CONDER ENVIRONMENTAL SOLUTIONS</t>
  </si>
  <si>
    <t>CONDER CLEREFLO ASP 8 EH</t>
  </si>
  <si>
    <t>2012-045</t>
  </si>
  <si>
    <t>cuve tronconique
diamètre : 1,98 m
hauteur : 2,32 m</t>
  </si>
  <si>
    <t>230 kg</t>
  </si>
  <si>
    <t>du réacteur au clarificateur entraînées par un courant ascensionnel à l'intérieur d'un tube d'aération vertical placé au centre de la cuve</t>
  </si>
  <si>
    <t>1 diffuseur à disque membranaire, placé au fond du réacteur</t>
  </si>
  <si>
    <t>extraction des gaz piquée en entrée et amenée au faîte du toit, munie d’un extracteur
+
ventilation basse piquée sur la sortie à 40 cm du sol avec chapeau d'évent</t>
  </si>
  <si>
    <t>45 dB</t>
  </si>
  <si>
    <t>Tous les 2 mois</t>
  </si>
  <si>
    <t>3 450 kg</t>
  </si>
  <si>
    <t>2,48 x 1,97 x 1,93</t>
  </si>
  <si>
    <t>FTE : PEHD
Filtres : béton</t>
  </si>
  <si>
    <t>Filtres : 3,82 x 3 x 1,57</t>
  </si>
  <si>
    <t>Contrat d'entretien :
175 € TTC / an</t>
  </si>
  <si>
    <t>4,4 m²</t>
  </si>
  <si>
    <t>450 kg</t>
  </si>
  <si>
    <t xml:space="preserve">2 aérateurs à membranes tubulaires placés au fond du réacteur et alimentés par un surpresseur à membranes
</t>
  </si>
  <si>
    <t>hors nappe</t>
  </si>
  <si>
    <t>Guide de mise en œuvre et d'exploitation stations d'épuration BIOFRANCE F4, BIOFRANCE Plast F4, BIOFRANCE Roto F4, Mars 2011, 40 pages</t>
  </si>
  <si>
    <t xml:space="preserve">Contrat d'entretien :
310 € TTC / an (vidange comprise) </t>
  </si>
  <si>
    <t>BIOFRANCE PLAST 5 EH</t>
  </si>
  <si>
    <t>2010-007 bis</t>
  </si>
  <si>
    <t>BIOFRANCE PLAST 8 EH</t>
  </si>
  <si>
    <t>2012-021</t>
  </si>
  <si>
    <t>2 diffuseurs à membrane tubulaire micro-perforée placés au fond du réacteur et alimenté en intermittence par un surpresseur</t>
  </si>
  <si>
    <t>0,98 kWh/jour</t>
  </si>
  <si>
    <t>Guide technique – Stations d’épuration à culture fixée – SIMBIOSE 4 – 5 EH, actualisé, octobre 2011, 83 pages</t>
  </si>
  <si>
    <t>contrat d'entretien : 170 € TTC / an</t>
  </si>
  <si>
    <t>75 cm</t>
  </si>
  <si>
    <t>SIMBIOSE 4BP</t>
  </si>
  <si>
    <t>Cuve monocylindrique : 
décanteur (2 079L) 
réacteur biologique à cloisons rempli de structures tubullaires en PEHD (998L)  
postdécanteur (818L)</t>
  </si>
  <si>
    <t>cuve cylindrique
diamètre : 2,2 m
hauteur : 1,66 m</t>
  </si>
  <si>
    <t>3 540 kg</t>
  </si>
  <si>
    <t>SIMBIOSE 5BIC</t>
  </si>
  <si>
    <t>Cuve monocylindrique : 
décanteur (2 364L) 
réacteur biologique à cloisons rempli de structures tubullaires en PEHD 
(1 140L)  
postdécanteur (930L)</t>
  </si>
  <si>
    <t>cuve cylindrique
diamètre : 1,63 m
hauteur : 2,04 m</t>
  </si>
  <si>
    <t>0,9 KWh/j</t>
  </si>
  <si>
    <t>Microstation d’épuration – Narostation 4EH – Système SBR en polyéthylène – Guide d’utilisation, Juin 2013, 20 pages ; Narostation 4EH – Instructions de maintenance, Juin 2013, 7 pages</t>
  </si>
  <si>
    <t>du décanteur vers le réacteur par une pompe à injection d'air
du réacteur à la sortie par une pompe à injection d'air</t>
  </si>
  <si>
    <t>du réacteur au décanteur par une pompe à injection d'air</t>
  </si>
  <si>
    <t>2 diffuseurs d'air tubulaires placés au fond du réacteur et alimentés en continu par un surpresseur</t>
  </si>
  <si>
    <t>entrée d’air par la canalisation de chute des eaux usées prolongée jusqu’au dessus du toit
+ 
extraction des gaz de diam 100 amenée au faîte du toit et munie d'un extracteur</t>
  </si>
  <si>
    <t>NECOR 5</t>
  </si>
  <si>
    <t>2013-008</t>
  </si>
  <si>
    <t>Tous les 33 mois</t>
  </si>
  <si>
    <t>ENVIRO-SEPTIC ES 12 EH</t>
  </si>
  <si>
    <t>ENVIRO-SEPTIC ES 13 EH</t>
  </si>
  <si>
    <t>ECOFLO Béton 4</t>
  </si>
  <si>
    <t>2012-026-ext38</t>
  </si>
  <si>
    <t>gravitaire avec une répartition sur le filtre à l'aide d'un auget bidirectionnel à basculement sur 2 plaques de distribution</t>
  </si>
  <si>
    <t>ECOFLO Béton 5</t>
  </si>
  <si>
    <t>2012-026-ext39</t>
  </si>
  <si>
    <t>FTE :  1850 kg
Filtre : 2067 kg</t>
  </si>
  <si>
    <t>ECOFLO Béton 6</t>
  </si>
  <si>
    <t>2012-026-ext40</t>
  </si>
  <si>
    <t>Guide de l’usager – Gammes « filtre à fragments de coco » ECOFLO Polyéthylène, Polyester MAXI, Polyester et Béton de 4 à 20 EH, décembre 2013, 80 pages</t>
  </si>
  <si>
    <t>ECOFLO Béton 8</t>
  </si>
  <si>
    <t>2012-026-ext41</t>
  </si>
  <si>
    <t>ECOFLO Béton 10</t>
  </si>
  <si>
    <t>2012-026-ext42</t>
  </si>
  <si>
    <t>Filtres : 3,1 x 1,20 x 1,57</t>
  </si>
  <si>
    <t>2,60 x 1,64 x 2,24</t>
  </si>
  <si>
    <t>Tous les 14 mois</t>
  </si>
  <si>
    <t>Microstation modulaire NDG EAU XS2c 8 EH</t>
  </si>
  <si>
    <t>Microstation modulaire NDG EAU XXS 4 EH</t>
  </si>
  <si>
    <t>46 dB</t>
  </si>
  <si>
    <t>Polyéthylène et polyuréthane</t>
  </si>
  <si>
    <t>cuve : 20 ans
diffuseurs : 5 ans 
composants électromécaniques : 1 an</t>
  </si>
  <si>
    <t>3 cuves :
bioréacteur à 6 compartiments : chbre de prétraitement à 4 compartiments (1,01m3), bassin d'aération (1,52m3) et clarificateur (0,42m3)
chambre d'accumulation des boues (2m3)
cuve du filtre à sable (0,168m3) à 2 compartiments : chbre de sédimentation et de filtration</t>
  </si>
  <si>
    <t>bioréacteur : 
diamètre 1,75 hauteur 2,20
chbre d'accumulation des boues :
diamètre 130 hauteur 220
cuve du filtre à sable : 
diamètre 100 hauteur 220</t>
  </si>
  <si>
    <t>gravitaire
Lavage du sable par inversion de courant à l'aide de la pompe située dans la chbre de sédimentation</t>
  </si>
  <si>
    <t>Contrat d'entretien :
130 € TTC / an</t>
  </si>
  <si>
    <t xml:space="preserve">cuve : 10 ans
composants électromécaniques : 
2 ans
</t>
  </si>
  <si>
    <t>BIOFRANCE 5 EH</t>
  </si>
  <si>
    <t>Cuve cylindrique 
hauteur: 2,11 m 
diamètre: 2,26 m</t>
  </si>
  <si>
    <t>4 m²</t>
  </si>
  <si>
    <t>3 750 kg</t>
  </si>
  <si>
    <t>BIOFRANCE Bloc 6 EH</t>
  </si>
  <si>
    <t>7,8 m²</t>
  </si>
  <si>
    <t>KINGSPAN Environnemental</t>
  </si>
  <si>
    <t>BIODISC BA5 EH</t>
  </si>
  <si>
    <t>Monocuve : 
décanteur primaire (3 m3) 
traitement biologique aérobie avec disques en polyéthylène (2 compartiments : 0,24 et 0,23 m3) 
décanteur final (0,42 m3)</t>
  </si>
  <si>
    <t>Système SBR biologique microstation selon la norme NFEN12566-3 : «manuel de montage et mise en service», Juillet 2011, 46p - «instructions de mise en service et de maintenance», Juillet 2011, 28p - «instructions de transport et de montage de la cuve (béton)», Juillet 2011, 18p et «passeport de recyclage», Juillet 2011, 15p</t>
  </si>
  <si>
    <t>Contrat d'entretien : 102 € TTC / an</t>
  </si>
  <si>
    <t>DBO EXPERT</t>
  </si>
  <si>
    <t>ENVIRO-SEPTIC ES 5 EH</t>
  </si>
  <si>
    <t>cuve : 10 ans   
surpresseur : 1 an</t>
  </si>
  <si>
    <t>gravitaire avec une répartition sur le filtre à l'aide d'un auget à basculement sur des plaques de distribution</t>
  </si>
  <si>
    <t>ventilations de FTE classiques
+
ventilation du filtre par le "chapeau champignon"</t>
  </si>
  <si>
    <t>-</t>
  </si>
  <si>
    <t>fonction de la marque de la FTE</t>
  </si>
  <si>
    <t>PEHD (Sotralentz ou Sebico)
Béton (Thébault)</t>
  </si>
  <si>
    <t>FILTRE A MASSIF DE ZEOLITHE 19 EH</t>
  </si>
  <si>
    <t>FILTRE A MASSIF DE ZEOLITHE 20 EH</t>
  </si>
  <si>
    <t>BIOROCK</t>
  </si>
  <si>
    <t>Fosse : 2,5 m²
Filtre : 1,3 m²</t>
  </si>
  <si>
    <t>texte n°98 du 10/01/2013</t>
  </si>
  <si>
    <t>Chambre de prétraitement &lt; à 30%</t>
  </si>
  <si>
    <t>FTE : 4,2 x 1,85 x 1,55
Réacteur : 2,05 x 1,85 x 1,55
Filtre vertical : 
4,3 x 4,3 × 1,15
Filtre horizontal : 
6 x 3 x 0,7</t>
  </si>
  <si>
    <t>Filtre vertical : 19 m²
Filtre horizontal : 
18 m²</t>
  </si>
  <si>
    <t>2012-024-ext13</t>
  </si>
  <si>
    <t>2012-024-ext14</t>
  </si>
  <si>
    <t>2012-024-ext15</t>
  </si>
  <si>
    <t>2012-024-ext16</t>
  </si>
  <si>
    <t>Filtre vertical : 21 m²
Filtre horizontal : 
21 m²</t>
  </si>
  <si>
    <t>Compactodiffuseur à zéolithe</t>
  </si>
  <si>
    <t>entrée d'air au dessus du toit
+
extraction des gaz en sortie de fosse au faîte du toit, munie d’un extracteur
+
un évent de filtre raccordé à la sortie des rangées de conduites et amené à qq dizaines de cm du sol</t>
  </si>
  <si>
    <t>alarme visuelle (piézomètres)</t>
  </si>
  <si>
    <t>Tous les 26 mois</t>
  </si>
  <si>
    <t>ENVIRO-SEPTIC ES 6 EH</t>
  </si>
  <si>
    <t>2 cuves :
FTE (5 m³) avec préfiltre 
+
filtre compact rempli de copeaux de coco (6,54 m²)</t>
  </si>
  <si>
    <t>EPURFLO Mega CP 12</t>
  </si>
  <si>
    <t>2011-021</t>
  </si>
  <si>
    <t>2 cuves :
FTE (6 m³) avec préfiltre 
+
filtre compact rempli de copeaux de coco (9,86 m²)</t>
  </si>
  <si>
    <t>Filtre : 6,5 x 1,63 x 1,9</t>
  </si>
  <si>
    <t>Filtre : 10,6 m²</t>
  </si>
  <si>
    <t>2 cuves :
FTE (6 m³) avec préfiltre 
+
filtre compact rempli de copeaux de coco (7,82 m²)</t>
  </si>
  <si>
    <t>Monocuve cylindrique à 3 compartiments : 
2 compartiments de prétraitement avec 1 décanteur primaire (1,5m3) et 1 stockage des boues (1,25m3)
1 réacteur biologique avec 1 compartiment de traitement et de clarification (1,25m3)</t>
  </si>
  <si>
    <t>cuve cylindrique
diamètre : 2,5 m
hauteur : 2,47 m</t>
  </si>
  <si>
    <t>du deuxième compartiment de prétraitement au réacteur par une pompe à injection d'air
du réacteur à la sortie par une deuxième pompe à injection d'air</t>
  </si>
  <si>
    <t>du réacteur au premier compartiment de prétraitement par une pompe à injection d'air</t>
  </si>
  <si>
    <t>2 diffuseurs à disques membranaires micro-perforés placés au fond du réacteur et alimentés par un supresseur</t>
  </si>
  <si>
    <t>entrée d'air au dessus du toit
+
extraction des gaz en sortie au faîte du toit, munie d’un extracteur</t>
  </si>
  <si>
    <t>0,7 kWh/jour</t>
  </si>
  <si>
    <t>2 diffuseurs fines bulles à membranes dans le premier compartiment du réacteur, alimentés en permanence par un surpresseur</t>
  </si>
  <si>
    <t>ventilations de FTE classiques</t>
  </si>
  <si>
    <t>1,6 ou 2,28 kWh/jour</t>
  </si>
  <si>
    <t>environ 66 ou 94 € TTC / an</t>
  </si>
  <si>
    <t>57 dB</t>
  </si>
  <si>
    <t>Tous les 3 ans</t>
  </si>
  <si>
    <t>filtres : 23,7 m²</t>
  </si>
  <si>
    <t>FILTRE A MASSIF DE ZEOLITHE 17 EH</t>
  </si>
  <si>
    <t>FILTRE A MASSIF DE ZEOLITHE 18 EH</t>
  </si>
  <si>
    <t>FTE : 4,28 x 2,01 x 1,97
Unité septodiffuseur : 
1,25 x 0,65 x 0,24
Filtre à sable : 
11,6 x 2,3 x 0,5</t>
  </si>
  <si>
    <t>Filtre = 26,7 m²</t>
  </si>
  <si>
    <t>FTE : 500 kg</t>
  </si>
  <si>
    <t>SEPTODIFFUSEUR SD44</t>
  </si>
  <si>
    <t>FTE : 4,28 x 2,01 x 1,97
Unité septodiffuseur : 
1,25 x 0,65 x 0,24
Filtre à sable : 
5,8 x 4,6 x 0,5</t>
  </si>
  <si>
    <t>SEPTODIFFUSEUR SD29</t>
  </si>
  <si>
    <t>FTE : 4,28 x 2,01 x 1,97
Unité septodiffuseur : 
1,25 x 0,65 x 0,24
Filtre à sable : 
13,1 x 2,3 x 0,5</t>
  </si>
  <si>
    <t>Filtre = 30 m²</t>
  </si>
  <si>
    <t>SEPTODIFFUSEUR SD36</t>
  </si>
  <si>
    <t>FTE : 4,28 x 2,01 x 1,97
Unité septodiffuseur : 
1,25 x 0,65 x 0,24
Filtre à sable : 
8,7 x 3,5 x 0,5</t>
  </si>
  <si>
    <t>texte n°89 du 15/08/2012 
et 
texte n°111 du 29/09/2012 annulé et remplacé par le texte n°104 du 13/04/2013</t>
  </si>
  <si>
    <t>2012-031
et
2012-031-mod01</t>
  </si>
  <si>
    <t>texte n°88 du 23/08/2012
et
texte n°63 du 03/01/2013</t>
  </si>
  <si>
    <t>2011-005
et
2011-005bis
et
2011-005bis-mod01</t>
  </si>
  <si>
    <t>texte n°80 du 02/03/2011 annulé et remplacé par le texte n°111 du 14/05/2011
et 
texte n°88 du 23/08/2012
et
texte n°63 du 03/01/2013</t>
  </si>
  <si>
    <t>2010-002 
abrogé et remplacé par 2011-007</t>
  </si>
  <si>
    <t>texte n°100 du 07/10/2010
et
texte n°85 du 04/01/2013 annulé et remplacé par le texte n°77 du 10/03/2012</t>
  </si>
  <si>
    <t>2011-024</t>
  </si>
  <si>
    <t>2 diffuseurs à disques membranaires microperforée ou 4 diffuseurs tubulaires, au fond du réacteur et alimentés par un compresseur</t>
  </si>
  <si>
    <t>FTEs : 2,15 x 1,15 x 2,10 
+ 1,45 x 1,15 x 2,10
Filtre : 2,15 x 1,15 x 2,10</t>
  </si>
  <si>
    <t>Fosses : 4,2 m²
Filtre : 2,5 m²</t>
  </si>
  <si>
    <t>BIOROCK D10-FR</t>
  </si>
  <si>
    <t>BIOROCK D6</t>
  </si>
  <si>
    <t>BIOROCK D5</t>
  </si>
  <si>
    <t>BIOROCK D5-R</t>
  </si>
  <si>
    <t>2010-026-mod01</t>
  </si>
  <si>
    <t>FTE : 2,15 x 1,15 x 2,10
Filtre : 1,15 x 1,15 x 2,10</t>
  </si>
  <si>
    <t>BIOROCK D6-R</t>
  </si>
  <si>
    <t>2010-026-mod01-ext01</t>
  </si>
  <si>
    <t>FTE : 2,15 x 1,15 x 2,10
Filtre : 1,45 x 1,15 x 2,10</t>
  </si>
  <si>
    <t>BIOROCK D10FR-R</t>
  </si>
  <si>
    <t>2010-026-mod01-ext02</t>
  </si>
  <si>
    <t>EPURFLO Maxi CP 10</t>
  </si>
  <si>
    <t>ENVIRO-SEPTIC ES 7 EH</t>
  </si>
  <si>
    <t>Tous les 32 mois</t>
  </si>
  <si>
    <t>ENVIRO-SEPTIC ES 8 EH</t>
  </si>
  <si>
    <t>Tous les 28 mois</t>
  </si>
  <si>
    <t>2 diffuseurs à disques membranaires micro-perforés placés au fond du réacteur et alimenté en intermittence par un compresseur</t>
  </si>
  <si>
    <t>BLUEVITA</t>
  </si>
  <si>
    <t>BLUEVITA TORNADO</t>
  </si>
  <si>
    <t>cuve cylindrique
diamètre : 2,2 m
hauteur : 2,27 m</t>
  </si>
  <si>
    <t>400 kg</t>
  </si>
  <si>
    <t>du clarificateur au décanteur et au réacteur par pompes à injection d'air</t>
  </si>
  <si>
    <t>Contrat d'entretien :
1ère année offerte 
sur 3 ans : 120 € /an
sur 6 ans : 100 € /an 
sur 8 ans : 90 €/an</t>
  </si>
  <si>
    <t>cuve : 10 ans</t>
  </si>
  <si>
    <t>30 cm</t>
  </si>
  <si>
    <t>PRECOFLO CP 4</t>
  </si>
  <si>
    <t>2012-029</t>
  </si>
  <si>
    <t>Contrat d'entretien :
240 € TTC / an</t>
  </si>
  <si>
    <t>60 cm</t>
  </si>
  <si>
    <t>2 cuves :
FTE (5 m³) avec préfiltre 
+
filtre compact rempli de copeaux de coco (8,25 m²)</t>
  </si>
  <si>
    <t>Filtre : 8,25 x 1,63 x 1,9</t>
  </si>
  <si>
    <t>Filtre : 13,5 m²</t>
  </si>
  <si>
    <t>Filtre : 7,15 x 1,63 x 1,9</t>
  </si>
  <si>
    <t>Filtre : 11,7 m²</t>
  </si>
  <si>
    <t>Tous les 21 mois</t>
  </si>
  <si>
    <t>EPURFLO Maxi CP 12</t>
  </si>
  <si>
    <t>Filtre : 9,5 x 1,63 x 1,9</t>
  </si>
  <si>
    <t>Filtre : 15,5 m²</t>
  </si>
  <si>
    <t>texte n°142 du 09/07/2010
et
texte n°92 du 10/09/2011</t>
  </si>
  <si>
    <t>2010-008
et
2011-015</t>
  </si>
  <si>
    <t>18 m²</t>
  </si>
  <si>
    <t xml:space="preserve">cuve : 15 ans
composants électromécaniques : 
2 ans
</t>
  </si>
  <si>
    <t>0,68 kWh/jour</t>
  </si>
  <si>
    <t>environ 28 € TTC / an</t>
  </si>
  <si>
    <t>2 aérateurs à membranes tubulaires, placés au fond du réacteur et alimenté par un surpresseur</t>
  </si>
  <si>
    <t>FTE : 2,55 x 1,23 x 1,47
cuve cylindrique :
diamètre : 1,1 m
hauteur : 1,83 m</t>
  </si>
  <si>
    <t>5 m²</t>
  </si>
  <si>
    <t>gravitaire de la FTE à la cuve de traitement
de l'entrée de la cuve de traitement à la 1ère chbre de traitement biologique par une pompe à eau
gravitaire par la suite</t>
  </si>
  <si>
    <t>de chaque chambre de décantation à la fosse toutes eaux par deux pompes à injection d'air</t>
  </si>
  <si>
    <t>3 diffuseurs à disques membranaires placés dans les deux chambres biologiques (2 ds la 1ère et 1 ds la 2ème) et alimentés par un compresseur</t>
  </si>
  <si>
    <t>Fosse &lt; à 30%</t>
  </si>
  <si>
    <t>Tous les 15 mois</t>
  </si>
  <si>
    <t>2012-006</t>
  </si>
  <si>
    <t>Delphin Water</t>
  </si>
  <si>
    <t>OXYFIX G-90 MB 
4 EH</t>
  </si>
  <si>
    <t>2010-016-ext01</t>
  </si>
  <si>
    <t>Monocuve à 3 compartiments : 
décanteur primaire (2 270 L)
réacteur biologique (980 L) rempli d'oxybee
clarificateur (990 L)</t>
  </si>
  <si>
    <t>240 kg</t>
  </si>
  <si>
    <t>1,06 KWh/j</t>
  </si>
  <si>
    <t>Manuel d'utilisation à l'usage du propriétaire d'une Oxyfix G90 MB 4 EH, Oxyfix G90 MB 5 EH,Oxyfix G90 MB 6 EH, 43p, janvier 2013</t>
  </si>
  <si>
    <t>OXYFIX G-90 MB 
5 EH</t>
  </si>
  <si>
    <t>2010-016-ext02</t>
  </si>
  <si>
    <t>Monocuve à 3 compartiments : 
décanteur primaire (2 840 L)
réacteur biologique (1 060 L) rempli d'oxybee
clarificateur (1 260 L)</t>
  </si>
  <si>
    <t>260 kg</t>
  </si>
  <si>
    <t>OXYFIX G-90 MB 
6 EH</t>
  </si>
  <si>
    <t>2010-016-ext03</t>
  </si>
  <si>
    <t>OXYFIX G-90 MB 
11 EH</t>
  </si>
  <si>
    <t>2010-016-ext04</t>
  </si>
  <si>
    <t>2 cuve, 3 compartiments : 
décanteur primaire (5 200 L)
réacteur biologique (2 940 L) rempli d'oxybee
clarificateur (2 270 L)</t>
  </si>
  <si>
    <t>Monocuve à 3 compartiments : 
décanteur (3 500L)
réacteur (2 000L) rempli de treillis tubulaires verticaux en PEHD
clarificateur (1 900L)</t>
  </si>
  <si>
    <t>Cuve cylindrique 
hauteur: 2,58 m 
diamètre: 2,35 m</t>
  </si>
  <si>
    <t>2 cuves et une boite de répartition :
1ère cuve 5m3 : bassin d'aération et clarificateur
+
2ème cuve : filtre à zéolithe (2,5 m2)</t>
  </si>
  <si>
    <t>microstep proxy : 
2,35 x 1,35 x 2,52 
filtroz : 2,5 x 1,20 x 1,7</t>
  </si>
  <si>
    <t>3,2 m² + 3 m²</t>
  </si>
  <si>
    <t>195 kg</t>
  </si>
  <si>
    <t>4,34 kWh/jour</t>
  </si>
  <si>
    <t>environ 178 € TTC / an</t>
  </si>
  <si>
    <t>Contrat d'entretien :
200 € TTC / an</t>
  </si>
  <si>
    <t>OXYFILTRE 17</t>
  </si>
  <si>
    <t>3 cuves et une boite de répartition :
1ère cuve 7,5m3 : bassin d'aération et clarificateur
+
2 filtres à zéolithe (2,5m2)</t>
  </si>
  <si>
    <t>microstep proxy : 
3,88 x 1,65 x 2,52 
filtroz : 2,8 x 1,5 x 1,7</t>
  </si>
  <si>
    <t>6,4 m² + 4,2 m²</t>
  </si>
  <si>
    <t>290 kg</t>
  </si>
  <si>
    <t>8,86 kWh/jour</t>
  </si>
  <si>
    <t>environ 364 € TTC / an</t>
  </si>
  <si>
    <t>Contrat d'entretien :
230 € TTC / an</t>
  </si>
  <si>
    <t>Nassar Techno Group</t>
  </si>
  <si>
    <t>cuve cylindrique
diamètre : 2,26 m
hauteur : 2,02 m</t>
  </si>
  <si>
    <t>510 kg</t>
  </si>
  <si>
    <t>du décanteur final au décanteur primaire par une pompe à injection d'air alimenté par un compresseur</t>
  </si>
  <si>
    <t>1,2 kWh/jour</t>
  </si>
  <si>
    <t>environ 49 € TTC / an</t>
  </si>
  <si>
    <t>Tous les 11 mois</t>
  </si>
  <si>
    <t>Filtres : 3,10 x 4,65 x 1,57</t>
  </si>
  <si>
    <t>Tous les 17 mois</t>
  </si>
  <si>
    <t>PRECOFLO CP 18</t>
  </si>
  <si>
    <t>Filtres : 3,82 x 4,65 x 1,57</t>
  </si>
  <si>
    <t>Tous les 18 mois</t>
  </si>
  <si>
    <t>Contrat d'entretien :
185 € TTC / an</t>
  </si>
  <si>
    <t>PRECOFLO CP 20</t>
  </si>
  <si>
    <t>Filtres : 3,82 x 6,35 x 1,57</t>
  </si>
  <si>
    <t>cuve tronconique
diamètre : 1,85 m
hauteur : 2,34 m</t>
  </si>
  <si>
    <t>2,7 m²</t>
  </si>
  <si>
    <t>154 kg</t>
  </si>
  <si>
    <t xml:space="preserve">néant
</t>
  </si>
  <si>
    <t>InnoClean PLUS EW16</t>
  </si>
  <si>
    <t>2 cuves  : 
décanteur primaire (6 260 L) 
réservoir à culture libre aérée 
(6 400 L)</t>
  </si>
  <si>
    <t>1,87 kWh/jour</t>
  </si>
  <si>
    <t>InnoClean PLUS EW18</t>
  </si>
  <si>
    <t>2 cuves  : 
décanteur primaire (6 380 L) 
réservoir à culture libre aérée 
(6 500 L)</t>
  </si>
  <si>
    <t>2,10 kWh/jour</t>
  </si>
  <si>
    <t>InnoClean PLUS EW20</t>
  </si>
  <si>
    <t>2 cuves  : 
décanteur primaire (6 500 L) 
réservoir à culture libre aérée 
(6 600 L)</t>
  </si>
  <si>
    <t>2,33 kWh/jour</t>
  </si>
  <si>
    <t>2 cuves : 
2 x (2,35 x 2,00 x 2,36)</t>
  </si>
  <si>
    <t>2 cuves : 
2 x (3,47 x 2,00 x 2,36)</t>
  </si>
  <si>
    <t>Environ 58€ TTC / an</t>
  </si>
  <si>
    <t>Environ 67 TTC / an</t>
  </si>
  <si>
    <t>Environ 77 TTC / an</t>
  </si>
  <si>
    <t>Environ 86 TTC / an</t>
  </si>
  <si>
    <t>Environ 96 TTC / an</t>
  </si>
  <si>
    <t>OXYFIX C-90 MB 4EH Inox</t>
  </si>
  <si>
    <t>2012-018</t>
  </si>
  <si>
    <t>Monocuve à 3 compartiments : 
décanteur primaire (2 320 L)
réacteur biologique (950 L) rempli d'oxybee
clarificateur (950 L)</t>
  </si>
  <si>
    <t>Cuve : béton
Cloisons : inox</t>
  </si>
  <si>
    <t>OXYFIX C-90 MB 5EH Inox</t>
  </si>
  <si>
    <t>Monocuve à 3 compartiments : 
décanteur primaire (3 000 L)
réacteur biologique (1 130 L) rempli d'oxybee
clarificateur (1 060 L)</t>
  </si>
  <si>
    <t>OXYFIX C-90 MB 6EH Inox</t>
  </si>
  <si>
    <t>KESSEL AG</t>
  </si>
  <si>
    <t>INNOCLEAN 4 EW</t>
  </si>
  <si>
    <t>2010-019</t>
  </si>
  <si>
    <t>texte n°97 du 07/10/2010</t>
  </si>
  <si>
    <t>Monocuve à 3 compartiments : 
décanteur primaire (2 340 L)
réacteur biologique (950 L) rempli d'oxybee
clarificateur (950 L)</t>
  </si>
  <si>
    <t>2,38 x 1,58 x 1,85</t>
  </si>
  <si>
    <t>3,76 m2</t>
  </si>
  <si>
    <t>2 700 kg</t>
  </si>
  <si>
    <t>Gravitaire</t>
  </si>
  <si>
    <t>2 diffuseurs d'air à disques membranaires micro-perforées placés sur une rampe amovible dans la partie inférieure du réacteur et alimentés en continu par un surpresseur</t>
  </si>
  <si>
    <t>2012-023-ext01</t>
  </si>
  <si>
    <t>2012-023-mod01</t>
  </si>
  <si>
    <t>Filtre vertical : 6 m²</t>
  </si>
  <si>
    <t>2012-023-ext02</t>
  </si>
  <si>
    <t>Filtre vertical : 7 m²</t>
  </si>
  <si>
    <t>2012-023-ext03</t>
  </si>
  <si>
    <t>du clarificateur au bassin d'aération par gravité,
du bassin d'aération vers le stockage des boues par une 4ème pompe airlift,
vidange des boues par une 5ème pompe airlift,
renvoi des MES du filtre à sable au bassin d'accumulation par une 6ème pompe airlift</t>
  </si>
  <si>
    <t>Cuve cylindrique à 4 compartiments : 
2 pour la décantation primaire (1,6m3)
1 traitement biologique avec lit fixe submergé et aéré par intermittence (0,75m3)
1 décanteur final (0,5m3)</t>
  </si>
  <si>
    <t>Cuve cylindrique à 4 compartiments : 
2 pour la décantation primaire (2,25m3)
1 traitement biologique avec lit fixe submergé et aéré par intermittence (1,06m3)
1 décanteur final (0,89m3)</t>
  </si>
  <si>
    <t>dans la chambre de prétraitement, du dernier au premier compartiment par une pompe à injection d'air
du clarificateur au bassin d’aération et au troisième compartiment de la chambre de prétraitement par une autre pompe à injection d'air</t>
  </si>
  <si>
    <t>le surpresseur alimente 2 aérateurs tubulaires à membrane microperforée en fond de bassin, une pompe air lift sous le dégrilleur et un injecteur d'air pour le tamis du régulateur de débit</t>
  </si>
  <si>
    <t>le surpresseur alimente 1 aérateur tubulaire à membrane microperforée en fond de bassin, une pompe air lift sous le dégrilleur et un injecteur d'air pour le tamis du régulateur de débit</t>
  </si>
  <si>
    <t>entrée d’air au-dessus du toit sur cana amenée des eaux usées
+
canalisation d'extraction des gaz en sortie au dessus du faîte du toit avec un extracteur</t>
  </si>
  <si>
    <t>AQUATEC VFL ATF-8EH</t>
  </si>
  <si>
    <t>2,1 kWh/jour</t>
  </si>
  <si>
    <t>gravitaire avec une répartition sur le filtre au moyen de rampes de distribution en boucle fermée</t>
  </si>
  <si>
    <t>FTEs &lt; à 50 %</t>
  </si>
  <si>
    <t>Filtre : 297 kg</t>
  </si>
  <si>
    <t>Filtre : 223 kg</t>
  </si>
  <si>
    <t>Filtre : 186 kg</t>
  </si>
  <si>
    <t>Filtre : 323 kg</t>
  </si>
  <si>
    <t>texte n°109 du 04/11/2010 annulé et remplacé par le texte n°126 du 30/04/2013 annulé et remplacé par le texte n°92 du 28/05/2014</t>
  </si>
  <si>
    <r>
      <t>2 cuves :</t>
    </r>
    <r>
      <rPr>
        <sz val="10"/>
        <rFont val="Verdana"/>
        <family val="2"/>
      </rPr>
      <t xml:space="preserve">
FTE (3 m³) avec préfiltre 
+
filtre compact rempli de copeaux de coco (2,48 m²)</t>
    </r>
  </si>
  <si>
    <t>Filtre : 2,48 x 1,27 x 1,53</t>
  </si>
  <si>
    <t>Filtre : 3,1 m²</t>
  </si>
  <si>
    <t>Tous les 40 mois</t>
  </si>
  <si>
    <t>ECOFLO CP 5</t>
  </si>
  <si>
    <t>Polypropylène armé</t>
  </si>
  <si>
    <t>2013-004-ext02</t>
  </si>
  <si>
    <t>2013-004-ext03</t>
  </si>
  <si>
    <t>600 kg</t>
  </si>
  <si>
    <t>2013-004-ext04</t>
  </si>
  <si>
    <t>650 kg</t>
  </si>
  <si>
    <t>48 dB</t>
  </si>
  <si>
    <t>2010-003 bis</t>
  </si>
  <si>
    <t>400 kg + 100 kg de sable</t>
  </si>
  <si>
    <t>500 kg + 125 kg de sable</t>
  </si>
  <si>
    <t>380 kg + 50 kg de sable</t>
  </si>
  <si>
    <t>Monocuve : 
décanteur primaire (6 060L)
réacteur (7 730L)</t>
  </si>
  <si>
    <t>Décanteur : 2,75 x 1,2 x 1,4
Réacteur : 2 x 1,2 x 1,4</t>
  </si>
  <si>
    <t>Décanteur : 2,75 x 1,2 x 1,4
Réacteur : 2,75 x 1,2 x 1,4</t>
  </si>
  <si>
    <t>Décanteur : 3,2 x 2,04 x 2,6
Réacteur : 4 x 2,04 x 2,6</t>
  </si>
  <si>
    <t>TOPAZE ANNEAU T16</t>
  </si>
  <si>
    <t>TOPAZE ANNEAU T12</t>
  </si>
  <si>
    <t>TOPAZE ANNEAU T8</t>
  </si>
  <si>
    <t>TOPAZE ANNEAU T5</t>
  </si>
  <si>
    <t>du bassin d'accumulation au réacteur par pompe à injection d'air (airlift),
du réacteur au clarificateur par une 2ème pompe airlift</t>
  </si>
  <si>
    <t>du clarificateur au réacteur par gravité,
du réacteur au stockage des boues par une 3ème pompe airlift</t>
  </si>
  <si>
    <t>2 diffuseurs tubulaires à fines bulles dans le décanteur et le réacteur, alimentés par un surpresseur</t>
  </si>
  <si>
    <t>Cuve cylindrique 
hauteur: 2,37 m 
diamètre: 1,33 m</t>
  </si>
  <si>
    <t>Cuve cylindrique 
hauteur: 2,37 m 
diamètre: 1,63 m</t>
  </si>
  <si>
    <t>Cuve cylindrique 
hauteur: 2,37 m 
diamètre: 2,03 m</t>
  </si>
  <si>
    <t>Cuve cylindrique 
hauteur: 2,37 m 
diamètre: 2,23 m</t>
  </si>
  <si>
    <t>3,3 m²</t>
  </si>
  <si>
    <t>3,9 m²</t>
  </si>
  <si>
    <t>Filtre : 4,08 x 1,63 x 1,9</t>
  </si>
  <si>
    <t>Filtre : 6,7 m²</t>
  </si>
  <si>
    <t>Tous les 25 mois</t>
  </si>
  <si>
    <t xml:space="preserve">Indicateur du niveau d'eau dans le filtre : tige + flotteur  </t>
  </si>
  <si>
    <t>Fosse : PEHD 
Réacteur : polyester armé (SVR)</t>
  </si>
  <si>
    <t>FTE : 2,57 x 1,23 x 1,45
Réacteur :                   
diamètre : 1,50 m
hauteur : 1,80 à 2,10 m</t>
  </si>
  <si>
    <t>Fosse : 3,2 m²
Réacteur : 
1,8 m²</t>
  </si>
  <si>
    <t xml:space="preserve">gravitaire
</t>
  </si>
  <si>
    <t>du clarificateur à la fosse et au réacteur par une pompe de recirculation</t>
  </si>
  <si>
    <t>3 diffuseurs à membranes placés dans chacun des compartiments</t>
  </si>
  <si>
    <t xml:space="preserve">cuve : 10 ans
composants électromécaniques : 
1 an
</t>
  </si>
  <si>
    <t>TOPAZE 
FILTRE A SABLE
T7000</t>
  </si>
  <si>
    <t>2010-003 bis-ext01</t>
  </si>
  <si>
    <t>1,60 x 1,14 x 2,32</t>
  </si>
  <si>
    <t>TOPAZE 
FILTRE A SABLE
T8000</t>
  </si>
  <si>
    <t>2010-003 bis-ext02</t>
  </si>
  <si>
    <t>2,10 x 1,14 x 2,32</t>
  </si>
  <si>
    <t>2,5 m²</t>
  </si>
  <si>
    <t>X-PERCO France QT 5 EH</t>
  </si>
  <si>
    <t>2013-012</t>
  </si>
  <si>
    <t>Décanteur : 
3,7 m²
Réacteur : 
3,7 m²</t>
  </si>
  <si>
    <t>1 800 kg</t>
  </si>
  <si>
    <t>3 diffuseurs fines bulles à membranes dans le premier compartiment du réacteur, alimentés en permanence par un surpresseur</t>
  </si>
  <si>
    <t>2,28 kWh/jour</t>
  </si>
  <si>
    <t>environ 94 € TTC / an</t>
  </si>
  <si>
    <t>Non renseigné</t>
  </si>
  <si>
    <t>EPUR</t>
  </si>
  <si>
    <t>BIOFRANCE F4</t>
  </si>
  <si>
    <t>Végépur compact 9EH</t>
  </si>
  <si>
    <t>Végépur compact 10EH</t>
  </si>
  <si>
    <t>Végépur compact 11EH</t>
  </si>
  <si>
    <t>Végépur compact 12EH</t>
  </si>
  <si>
    <t>Végépur compact 13EH</t>
  </si>
  <si>
    <t>Végépur compact 14EH</t>
  </si>
  <si>
    <t>Végépur compact 15EH</t>
  </si>
  <si>
    <t>Végépur compact 16EH</t>
  </si>
  <si>
    <t>Végépur compact 17EH</t>
  </si>
  <si>
    <t>Végépur compact 18EH</t>
  </si>
  <si>
    <t>Végépur compact 19EH</t>
  </si>
  <si>
    <t>Végépur compact 20EH</t>
  </si>
  <si>
    <t>Végépur compact ProMS 4EH</t>
  </si>
  <si>
    <t>Végépur compact ProMS 6EH</t>
  </si>
  <si>
    <t>Végépur compact ProMS 7EH</t>
  </si>
  <si>
    <t>Végépur compact ProMS 8EH</t>
  </si>
  <si>
    <t xml:space="preserve">FTE : 2,72 x 2,02 x 2,31
Filtre : 3,98 x 2,12 x 1,00                            </t>
  </si>
  <si>
    <t>texte n°110 du 08/08/2013, annulé et remplacé par texte n°80 du 28/11/13</t>
  </si>
  <si>
    <r>
      <t>Monocuve à 5 compartiments :</t>
    </r>
    <r>
      <rPr>
        <sz val="10"/>
        <rFont val="Verdana"/>
        <family val="2"/>
      </rPr>
      <t xml:space="preserve">
- décanteur primaire (0,49 m³)
- réacteur biologique (0,70 m³) avec clarificateur conique(0,16 m³)
- filtre à sable (Vol = 0,09 m³ - Surf. = 0,05 m²)
- 1 stockage des boues (0,23 m³)
- 1 compartiment technique</t>
    </r>
  </si>
  <si>
    <t>alarme sonore et visuelle
poire de niveau</t>
  </si>
  <si>
    <t xml:space="preserve">
Polypropylène armé</t>
  </si>
  <si>
    <t>TOPAZE ANNEAU PP T5</t>
  </si>
  <si>
    <t>2013-004</t>
  </si>
  <si>
    <t>2013-004-ext01</t>
  </si>
  <si>
    <t>Cuve cylindrique 
hauteur: 2,30 m 
diamètre: 1,32</t>
  </si>
  <si>
    <t>Monocuve circulaire à 4 compartiments : 
- bassin d'accumulation (0,93m3)
- réacteur biologique à culture libre (1,37m3)
- clarificateur conique dans le réacteur (0,24m3)
- zone de stockage des boues (0,56m3)
- 1 compartiment technique</t>
  </si>
  <si>
    <t>Décanteur primaire rectangulaire Sotralentz en PEHD (3 000L)
Cuve de traitement cylindrique (1 500L) avec un réacteur à culture libre (375L), deux réacteurs à cultures fixées remplis de tubes bionet en PEHD (750L) et un clarificateur (375L)</t>
  </si>
  <si>
    <t>Décanteur primaire cylindrique Graf en polypropylène (1 500L)
Cuve de traitement cylindrique (1 500L) avec un réacteur à culture libre (375L), deux réacteurs à cultures fixées remplis de tubes bionet en PEHD (750L) et un clarificateur (375L)</t>
  </si>
  <si>
    <t>Décanteur primaire cylindrique Graf en polypropylène (2 600L)
Cuve de traitement cylindrique (1 500L) avec un réacteur à culture libre (375L), deux réacteurs à cultures fixées remplis de tubes bionet en PEHD (750L) et un clarificateur (375L)</t>
  </si>
  <si>
    <t>décanteur primaire : 
diamètre : 1,50
hauteur : 1,60
cuve de traitement cylindrique : 
diamètre : 1,50
hauteur : 1,60</t>
  </si>
  <si>
    <t>Décanteur primaire cylindrique Graf en polypropylène (3 525L)
2 cuves de traitement cylindriques (2 x 1 500L) avec un réacteur à culture libre (750L), deux réacteurs à cultures fixées remplis de tubes bionet en PEHD (2x750L) et un clarificateur (750L)</t>
  </si>
  <si>
    <t>Décanteur primaire rectangulaire Sotralentz en PEHD (3 900L)
2 cuves de traitement cylindriques (2 x 1 500L) avec un réacteur à culture libre (750L), deux réacteurs à cultures fixées remplis de tubes bionet en PEHD (2x750L) et un clarificateur (750L)</t>
  </si>
  <si>
    <t>décanteur primaire : 
2,15 x 1,60 x 2,01
cuve de traitement cylindrique : 
diamètre : 1,50
hauteur : 1,60</t>
  </si>
  <si>
    <t>décanteur primaire : 
2,28 x 1,75 x 2,2
2 cuves de traitement cylindriques : 
diamètre : 2 x 1,50
hauteur : 1,60</t>
  </si>
  <si>
    <t>décanteur primaire : 
2,05 x 1,85 x 1,55
2 cuves de traitement cylindriques : 
diamètre : 2 x 1,50
hauteur : 1,60</t>
  </si>
  <si>
    <t>10,6 m²</t>
  </si>
  <si>
    <t>3,5 kWh/jour</t>
  </si>
  <si>
    <t>environ 144 € TTC / an</t>
  </si>
  <si>
    <t>Contrat d'entretien : 
206 € TTC / an</t>
  </si>
  <si>
    <t>4,8 m²</t>
  </si>
  <si>
    <t>50 + 90 kg</t>
  </si>
  <si>
    <t>135 + 90 + 90 kg</t>
  </si>
  <si>
    <t>1,4 kWh/jour</t>
  </si>
  <si>
    <t>10,4 m²</t>
  </si>
  <si>
    <t>OPUR SuperCompact 4</t>
  </si>
  <si>
    <t>1,37 kWh/jour</t>
  </si>
  <si>
    <t>Contrat d'entretien : 190 € TTC / an</t>
  </si>
  <si>
    <t>3 cuves cylindriques :
décanteur primaire (1600L)
réacteur biologique (1600L)
clarificateur (1600L)</t>
  </si>
  <si>
    <t>2011-009-ext01</t>
  </si>
  <si>
    <t>3,54 x 1,18 x 1,91</t>
  </si>
  <si>
    <t>3,87 x 1,29 x 2,18</t>
  </si>
  <si>
    <t xml:space="preserve">FTE Sotralentz (4m3) 
réacteur biologoque (2,5m3) 
chasse à auget (100L)
ou station de relevage
filtre planté de roseaux étanche à écoulement vertical (10,2m2) 
filtre planté de roseaux étanche à écoulement horizontal (10,6m2) </t>
  </si>
  <si>
    <t xml:space="preserve">FTE Sotralentz (4m3) 
réacteur biologoque (2,5m3) 
chasse à auget (350L)
ou station de relevage
filtre planté de roseaux étanche à écoulement vertical (12,3m2) 
filtre planté de roseaux étanche à écoulement horizontal (12,5m2) </t>
  </si>
  <si>
    <t>STRATEPUR Mini CP 5</t>
  </si>
  <si>
    <t>2012-036</t>
  </si>
  <si>
    <t>STRATEPUR Mini CP 6EH</t>
  </si>
  <si>
    <t>entrée d'air au dessus du toit
+
canalisation d'extraction piquée en sortie et amenée au faîte du toit avec un extracteur</t>
  </si>
  <si>
    <t>10 cm d'épaisseur sur filtre vertical</t>
  </si>
  <si>
    <t>3,40 x 1,25 x 2,64</t>
  </si>
  <si>
    <t>Cuve à 3 compartiments : 
décanteur primaire (3 m³)  
réacteur (0,72 m³) 
clarificateur (0,72 m³)</t>
  </si>
  <si>
    <t>1 aérateur à tube membranaire microperforé, placé au fond du réacteur et alimenté par un surpresseur</t>
  </si>
  <si>
    <t xml:space="preserve">cuve : 5 ans
composants électromécaniques : 
2 ans
</t>
  </si>
  <si>
    <t>100 cm</t>
  </si>
  <si>
    <t>Filtre : 12,3 m²</t>
  </si>
  <si>
    <t>2 cuves :
FTE (6 m³) avec préfiltre 
+
filtre compact rempli de copeaux de coco (9,17 m²)</t>
  </si>
  <si>
    <t>texte n°80 du 18/10/2012 
annulé et remplacé par le 
texte n°79 du 19/04/2013</t>
  </si>
  <si>
    <t>texte n°119 du 04/04/2012 
annulé et remplacé par le
texte n°52 du 12/05/2012</t>
  </si>
  <si>
    <t>2 diffuseurs tube en silice placé sous le lit fixe et alimenté par un surpresseur</t>
  </si>
  <si>
    <t>BONNA SABLA SNC</t>
  </si>
  <si>
    <t>2012-042</t>
  </si>
  <si>
    <t>du réacteur au décanteur primaire par une autre pompe à injection d'air</t>
  </si>
  <si>
    <t>Contrat : 100 € TTC / an</t>
  </si>
  <si>
    <t>produit : 2 ans</t>
  </si>
  <si>
    <t>150 cm</t>
  </si>
  <si>
    <t>InnoClean PLUS EW6</t>
  </si>
  <si>
    <t>2012-041</t>
  </si>
  <si>
    <t>Monocuve  à 2 compartiments : 
décanteur primaire (2 110L) 
réservoir à culture libre aérée 
(2 050L)</t>
  </si>
  <si>
    <t>2 diffuseurs à disques membranaires placés au fond du réacteur et alimenté par un surpresseur</t>
  </si>
  <si>
    <t xml:space="preserve">cuve : 30 ans
composants électromécaniques : 
2 ans
</t>
  </si>
  <si>
    <t>ASIO</t>
  </si>
  <si>
    <t>EPURFLO Maxi CP 6</t>
  </si>
  <si>
    <t>Filtre : 5,5 x 1,63 x 1,9</t>
  </si>
  <si>
    <t>Filtre : 9 m²</t>
  </si>
  <si>
    <t>OXYFILTRE</t>
  </si>
  <si>
    <t>2011-001</t>
  </si>
  <si>
    <t>Microstation à cultures libres
+ filtre compact à zéolithe</t>
  </si>
  <si>
    <t>2 cuves :
1ère cuve : bassin d'aération (1,9m3) et clarificateur (1,1m3)
+
2ème cuve : 2 compartiments (3m3) avec un milieu filtrant composé de zéolithe dans le premier (1,4m2)</t>
  </si>
  <si>
    <t>microstep oxy : 
2,6 x 1,14 x 1,85 
oxyfiltre : 2,6 x 1,14 x 1,5</t>
  </si>
  <si>
    <t>3 m² + 1,4 m²</t>
  </si>
  <si>
    <t>2 x 160 kg</t>
  </si>
  <si>
    <t>gravitaire avec un rejet des effluents traités par relevage</t>
  </si>
  <si>
    <t>du clarificateur vers le bassin d’aération par aspiration</t>
  </si>
  <si>
    <t>aération par une turbine alimentée par un moteur électrique</t>
  </si>
  <si>
    <t>FTE SOTRALENTZ : 4,97 x 1,85 x 1,55 
FTE THEBAULT : 3,19 x 2,00 x 2,42
Filtres : 2 x (4,00 x 2,18 x 1,00)</t>
  </si>
  <si>
    <t>FTE SIMOP : 2,72 x 2,20 x 2,31 
FTE SOTRALENTZ : 4,20 x 1,85 x 1,55 
FTE THEBAULT : 3,19 x 2,00 x 2,08
Filtres : 2 x (4,00 x 2,18 x 1,00)</t>
  </si>
  <si>
    <t>FTE SIMOP : 2,72 x 2,20 x 2,31 
FTE SOTRALENTZ : 4,20 x 1,85 x 1,55 
FTE THEBAULT : 3,19 x 2,00 x 2,08
Filtres : 2 x (2,88 x 2,14 x 0,94)</t>
  </si>
  <si>
    <t>FTE SOTRALENTZ : 10 m2 
FTE THEBAULT : 7 m2
Filtre : 2 x 9 m2</t>
  </si>
  <si>
    <t>FTE SIMOP : 6 m2 
FTE SOTRALENTZ : 8 m2 
FTE THEBAULT : 7 m2
Filtre : 2 x 9 m2</t>
  </si>
  <si>
    <t>FTE SIMOP : 6 m2 
FTE SOTRALENTZ : 8 m2 
FTE THEBAULT : 7 m2
Filtre : 2 x 6 m2</t>
  </si>
  <si>
    <t>FTE SIMOP : 5 m2 
FTE THEBAULT : 7 m2
Filtre : 9 m2</t>
  </si>
  <si>
    <t>FTE SIMOP : 2,29 x 1,81 x 1,55 
FTT SOTRALENTZ : 2,05 x 1,85 x 1,55 
FTE THEBAULT : 2,60 x 1,86 x 1,20
Filtre : 2,88 x 2,14 x 0,94</t>
  </si>
  <si>
    <t>FTE SIMOP : 2,39 x 1,98 x 1,70 
FTE SOTRALENTZ : 2,43 x 1,85 x 1,55 
FTE THEBAULT : 2,60 x 1,20 x 2,27
Filtre : 4,00 x 2,18 x 1,00</t>
  </si>
  <si>
    <t>FTE SIMOP : 2,39 x 1,98 x 1,70 
FTE SOTRALENTZ : 2,43 x 1,85 x 1,55 
FTE THEBAULT : 2,60 x 1,20 x 2,27
Filtre : 2,88 x 2,14 x 0,94</t>
  </si>
  <si>
    <t>FTE SIMOP : 5 m2 
FTE SOTRALENTZ : 5 m2 
FTE THEBAULT : 4 m2
Filtre : 9 m2</t>
  </si>
  <si>
    <t>FTE SIMOP : 5 m2 
FTE SOTRALENTZ : 5 m2 
FTE THEBAULT : 4 m2
Filtre : 7 m2</t>
  </si>
  <si>
    <t>FTE SIMOP : 5 m2 
FTE SOTRALENTZ : 4 m2 
FTE THEBAULT : 5 m2
Filtre : 7 m2</t>
  </si>
  <si>
    <t>10 ans</t>
  </si>
  <si>
    <t xml:space="preserve">2014-004
</t>
  </si>
  <si>
    <t>2,45 x 1,75 x 2,25</t>
  </si>
  <si>
    <t>Tous les 2 à 3 mois</t>
  </si>
  <si>
    <t>PUROO PE 5 EH</t>
  </si>
  <si>
    <t>250 kg</t>
  </si>
  <si>
    <t>1 aérateur à membrane tubulaire, placé au fond du réacteur et alimenté par un surpresseur</t>
  </si>
  <si>
    <t>0,74 kWh/jour</t>
  </si>
  <si>
    <t>2012-026-ext21</t>
  </si>
  <si>
    <t>ECOFLO Polyester MAXI 5</t>
  </si>
  <si>
    <t>ECOFLO Polyester MAXI 6</t>
  </si>
  <si>
    <t>ECOFLO Polyester MAXI 7</t>
  </si>
  <si>
    <t>2012-026-ext22</t>
  </si>
  <si>
    <t>2012-026-ext23</t>
  </si>
  <si>
    <t>ECOFLO Polyester MAXI 10</t>
  </si>
  <si>
    <t>2012-026-ext24</t>
  </si>
  <si>
    <t>2012-026-ext25</t>
  </si>
  <si>
    <t>ECOFLO Polyester MAXI 12</t>
  </si>
  <si>
    <t>ECOFLO Polyester MAXI 14</t>
  </si>
  <si>
    <t>2012-026-ext26</t>
  </si>
  <si>
    <t>ECOFLO Polyester MAXI 17</t>
  </si>
  <si>
    <t>2012-026-ext27</t>
  </si>
  <si>
    <t>ECOFLO Polyester MAXI 20</t>
  </si>
  <si>
    <t>2012-026-ext28</t>
  </si>
  <si>
    <t>ECOFLO Polyester MAXI 8</t>
  </si>
  <si>
    <t>ECOFLO Polyéthylène 4</t>
  </si>
  <si>
    <t>Cuve monocylindrique : 
décanteur (2 335L) 
réacteur biologique à cloisons rempli de structures tubullaires en PEHD 
(1 149L)  
postdécanteur (958L)</t>
  </si>
  <si>
    <t>2,34 x 1,54 x 1,90</t>
  </si>
  <si>
    <t>texte n°106 du 3/02/15</t>
  </si>
  <si>
    <t>2 x (2,38 x 1,58 x2,65)</t>
  </si>
  <si>
    <t>Guide de l'usager - gamme OXYFIX C90 MB (2015_01), octobre 2014, 48 pages</t>
  </si>
  <si>
    <t>OXYFIX C-90 MB (2015_01) 7EH</t>
  </si>
  <si>
    <t>2015-001-ext07</t>
  </si>
  <si>
    <t>ECOFLO CP 10 (2*5)</t>
  </si>
  <si>
    <r>
      <t>3 cuves :</t>
    </r>
    <r>
      <rPr>
        <sz val="10"/>
        <rFont val="Verdana"/>
        <family val="2"/>
      </rPr>
      <t xml:space="preserve">
FTE (5 m³) avec préfiltre 
+
2 filtres compacts remplis de copeaux de coco (2 x 3,35 m²)</t>
    </r>
  </si>
  <si>
    <t xml:space="preserve">Filtres : 2,75 x 3,05 x 1,36 </t>
  </si>
  <si>
    <t>Filtres : 8,4 m²</t>
  </si>
  <si>
    <t>ECOFLO CP 10 (3*3)</t>
  </si>
  <si>
    <r>
      <t>4 cuves :</t>
    </r>
    <r>
      <rPr>
        <sz val="10"/>
        <rFont val="Verdana"/>
        <family val="2"/>
      </rPr>
      <t xml:space="preserve">
FTE (5 m³) avec préfiltre 
+
3 filtres compacts remplis de copeaux de coco (3 x 2,48 m²)</t>
    </r>
  </si>
  <si>
    <t>Filtres : 2,48 x 4,85 x 1,53</t>
  </si>
  <si>
    <t>Filtres : 12 m²</t>
  </si>
  <si>
    <t>ECOFLO CP 15 (3*5)</t>
  </si>
  <si>
    <r>
      <t>4 cuves :</t>
    </r>
    <r>
      <rPr>
        <sz val="10"/>
        <rFont val="Verdana"/>
        <family val="2"/>
      </rPr>
      <t xml:space="preserve">
FTE (8 m³) avec préfiltre 
+
3 filtres compacts remplis de copeaux de coco (3 x 3,35 m²)</t>
    </r>
  </si>
  <si>
    <t>Filtres : 2,75 x 4,85 x 1,36</t>
  </si>
  <si>
    <t>Filtres : 13,3 m²</t>
  </si>
  <si>
    <t>ECOFLO CP 20 (4*5)</t>
  </si>
  <si>
    <r>
      <t>5 cuves :</t>
    </r>
    <r>
      <rPr>
        <sz val="10"/>
        <rFont val="Verdana"/>
        <family val="2"/>
      </rPr>
      <t xml:space="preserve">
FTE (10 m³) avec préfiltre 
+
4 filtres compacts remplis de copeaux de coco (4 x 3,35 m²)</t>
    </r>
  </si>
  <si>
    <t>Filtres : 2,75 x 6,60 x 1,36</t>
  </si>
  <si>
    <t>Filtres : 18,2 m²</t>
  </si>
  <si>
    <t>Fosse : 2,03 x 3 x 1,47
Filtre : 1,88 x 2,98 x 0,86</t>
  </si>
  <si>
    <t>filière : 6,1 + 5,6 m²</t>
  </si>
  <si>
    <t>entrée d'air et extraction d'air piquée en amont de la FTE et amenée au faîte du toit
+
ventilation du filtre par les cheminées d'aération</t>
  </si>
  <si>
    <t>0,03 kWh/jour si détecteur de boues</t>
  </si>
  <si>
    <t>environ 2 € TTC / an</t>
  </si>
  <si>
    <t>FTE &lt; à 50 %</t>
  </si>
  <si>
    <t>Tous les 5 à 10 ans</t>
  </si>
  <si>
    <t>Guide de l'utilisateur de la filière compacte EPARCO, 21 pages, 5 juillet 2010</t>
  </si>
  <si>
    <t>FILTRE A MASSIF DE ZEOLITHE 6 EH</t>
  </si>
  <si>
    <t>Tous les 27 mois</t>
  </si>
  <si>
    <t>Contrat d'entretien :
125 € TTC / an</t>
  </si>
  <si>
    <t>PRECOFLO CP 8</t>
  </si>
  <si>
    <t>Filtres : 2,79 x 3 x 1,57</t>
  </si>
  <si>
    <t>gravitaire avec une répartition sur le filtre à l'aide d'un auget à basculement sur 4 plaques de distribution</t>
  </si>
  <si>
    <t>Tous les 20 mois</t>
  </si>
  <si>
    <t>Contrat d'entretien :
135 € TTC / an</t>
  </si>
  <si>
    <t>PRECOFLO CP 10</t>
  </si>
  <si>
    <t>Filtres : 3,82 x 3 x 1,37</t>
  </si>
  <si>
    <t>Décanteur et clarificateur &lt; à 30%</t>
  </si>
  <si>
    <t>cuve : 50 ans
surpresseur : 2 ans</t>
  </si>
  <si>
    <t>Microstation à cultures fixées 
et à cultures libres en alternance</t>
  </si>
  <si>
    <t>7,2 m²</t>
  </si>
  <si>
    <t>115 + 90 kg</t>
  </si>
  <si>
    <t xml:space="preserve">FTE Sotralentz (3m3) 
réacteur biologoque (1m3) 
chasse à auget (100L)
ou station de relevage
filtre planté de roseaux étanche à écoulement vertical (6,3m2) 
filtre planté de roseaux étanche à écoulement horizontal (6,5m2) </t>
  </si>
  <si>
    <t xml:space="preserve">FTE Sotralentz (3m3) 
réacteur biologoque (1,6m3) 
chasse à auget (100L)
ou station de relevage
filtre planté de roseaux étanche à écoulement vertical (8,4m2) 
filtre planté de roseaux étanche à écoulement horizontal (8m2) </t>
  </si>
  <si>
    <t xml:space="preserve">FTE Sotralentz (4m3) 
réacteur biologoque (1,6m3) 
chasse à auget (100L)
ou station de relevage
filtre planté de roseaux étanche à écoulement vertical (10,2m2) 
filtre planté de roseaux étanche à écoulement horizontal (10,6m2) </t>
  </si>
  <si>
    <t>Filtre : 3,82 x 1,20 x 1,57</t>
  </si>
  <si>
    <t>FTE : 1,89 x 1,65 x 1,65 ou 2,7 x 1,19 x 1,44
FPR vertical : 3,75 x 4
Hauteur filtation : 0,30 à 0,35 m sable 0/4 mm
FPR horizontal : 3,15 x 1,6
Hauteur filtration : 0,70 m gravier 2/6 cm</t>
  </si>
  <si>
    <t>Filtre vertical : 15 m²
Filtre horizontal : 5 m²</t>
  </si>
  <si>
    <t>de la FTE au filtre par une pompe de relevage Altibox 60L ou une chasse à auget 60L</t>
  </si>
  <si>
    <t>canalisation d'extraction piquée en sortie de fosse et amenée au faîte du toit
+ 
drain de collecte au fond du filtre horizontal connecté à une cheminée de ventilation</t>
  </si>
  <si>
    <t>Fosse &lt; à 50 %</t>
  </si>
  <si>
    <t>3 diffuseurs à membrane tubulaire micro-perforée placés au fond du réacteur et alimenté en intermittence par un surpresseur</t>
  </si>
  <si>
    <t>gravitaire avec une répartition sur le filtre à l'aide d'un auget à basculement sur 8 plaques de distribution</t>
  </si>
  <si>
    <t>Contrat d'entretien :
190 € TTC / an</t>
  </si>
  <si>
    <t>environ 92 € TTC / an</t>
  </si>
  <si>
    <t>2 750 kg + 3 330 kg</t>
  </si>
  <si>
    <t>2 750 kg + 3 350 kg</t>
  </si>
  <si>
    <t>3 200 kg +3 950 kg</t>
  </si>
  <si>
    <t xml:space="preserve">fonction de la marque de la FTE
</t>
  </si>
  <si>
    <t>sans nappe</t>
  </si>
  <si>
    <t xml:space="preserve">
composants électromécaniques : 
2 ans
média Bionest : 20 ans</t>
  </si>
  <si>
    <t>texte n°92 du 17/03/2015</t>
  </si>
  <si>
    <t>COMPACT'O 8ST2  (S et R)</t>
  </si>
  <si>
    <t>2011-007-ext03</t>
  </si>
  <si>
    <t>COMPACT'O 10ST2  (S et R)</t>
  </si>
  <si>
    <t>2011-007-ext04</t>
  </si>
  <si>
    <t>2011-007-ext05</t>
  </si>
  <si>
    <t>COMPACT'O 12ST2  (S et R)</t>
  </si>
  <si>
    <t>COMPACT'O 16ST2  (S et R)</t>
  </si>
  <si>
    <t>Tous les 49 mois</t>
  </si>
  <si>
    <t>2015-001-ext11</t>
  </si>
  <si>
    <t>2015-002</t>
  </si>
  <si>
    <t>2015-002- ext01</t>
  </si>
  <si>
    <t>2015-002- ext02</t>
  </si>
  <si>
    <t>2015-002-ext03</t>
  </si>
  <si>
    <t>2015-002-ext04</t>
  </si>
  <si>
    <t>2015-002-ext05</t>
  </si>
  <si>
    <t>2015-002-ext06</t>
  </si>
  <si>
    <t>2015-002-ext07</t>
  </si>
  <si>
    <t>2015-002-ext08</t>
  </si>
  <si>
    <t>2011-007-ext06</t>
  </si>
  <si>
    <t>Monocuve cylindrique à 6 compartiments : 
chambre de prétraitement à 4 compartiments (2,26m3)
bassin d'aération équipé d'un dégrilleur et d'un régulateur de débit de sortie avec surverse (2,20m3)
clarificateur (0,57m3)</t>
  </si>
  <si>
    <t>cuve cylindrique :
diamètre : 2,05
hauteur : 2,20</t>
  </si>
  <si>
    <t>320 kg</t>
  </si>
  <si>
    <t>Filtre : 2,46 x 2,04 x 1,5</t>
  </si>
  <si>
    <t>Filtre : 5 m²</t>
  </si>
  <si>
    <t>2012-027</t>
  </si>
  <si>
    <t>Filtre : 2,03 x 2,01 x 1,5</t>
  </si>
  <si>
    <t>Filtre : 4,1 m²</t>
  </si>
  <si>
    <t>EPURFIX CP 6</t>
  </si>
  <si>
    <t>EPURFIX CP 7</t>
  </si>
  <si>
    <t>2 cuves :
FTE (4 m³) avec préfiltre 
+
filtre compact rempli de copeaux de coco (5,67 m²)</t>
  </si>
  <si>
    <t>Filtre : 3,46 x 2,04 x 1,5</t>
  </si>
  <si>
    <t>Filtre : 7,1 m²</t>
  </si>
  <si>
    <t>EPURFIX CP 8</t>
  </si>
  <si>
    <t>EPURFLO Mini CP 5</t>
  </si>
  <si>
    <t>2011-020</t>
  </si>
  <si>
    <t>texte n°142 du 17/11/2011</t>
  </si>
  <si>
    <t>Tous les 22 mois</t>
  </si>
  <si>
    <t>Filtre : 10,7 x 1,63 x 1,9</t>
  </si>
  <si>
    <t>Filtre : 17,5 m²</t>
  </si>
  <si>
    <t>Filtre : 9,43 x 1,63 x 1,9</t>
  </si>
  <si>
    <t>Filtre : 15,4 m²</t>
  </si>
  <si>
    <t>EPURFLO Maxi CP 17</t>
  </si>
  <si>
    <t>Filtre : 13,1 x 1,63 x 1,9</t>
  </si>
  <si>
    <t>Filtre : 21,4 m²</t>
  </si>
  <si>
    <t>Guide d’utilisation – Station d’épuration jusqu’à 6 Equivalents-Habitants, juillet 2013, 36 pages</t>
  </si>
  <si>
    <t>Guide d’utilisation – Station d’épuration jusqu’à 9 Equivalents-Habitants – FTE Graf 2700 L, juillet 2013, 37 pages</t>
  </si>
  <si>
    <t>Guide d’utilisation – Station d’épuration jusqu’à 9 Equivalents-Habitants – FTE Sotralentz 3000 L, juillet 2013, 37 pages</t>
  </si>
  <si>
    <t>Guide d’utilisation – Station d’épuration jusqu’à 15 Equivalents-Habitants – FTE GRAF 3750 L, juillet 2013, 36 pages</t>
  </si>
  <si>
    <t>Guide d’utilisation – Station d’épuration jusqu’à 15 Equivalents-Habitants – FTE Sotralentz 4000 L, juillet 2013, 36 pages</t>
  </si>
  <si>
    <t>33 dB</t>
  </si>
  <si>
    <t>1,9 kWh/jour</t>
  </si>
  <si>
    <t>environ 78 € TTC / an</t>
  </si>
  <si>
    <t>Contrat d'entretien : 
140 € TTC / an</t>
  </si>
  <si>
    <t>FTE (S) : 335 kg
filtre (S) : 295 kg                    FTE (R) : 400 kg
filtre (R) : 328 kg</t>
  </si>
  <si>
    <t>ventilations FTE : entrée d'air au dessus du toit et sortie d'air au faîte du toit
+ 
ventilations filtres : entrée d'air à 10 cm au dessus du sol et extraction de la zone de réaération vers le faîte du toit indépendante de la FTE</t>
  </si>
  <si>
    <t>FTE : 4,30 m²              Filtres : 3,10 m²</t>
  </si>
  <si>
    <t>FTE : 4,30 m²              Filtres : 4,30 m²</t>
  </si>
  <si>
    <t>FTE : 5,90 m²         Filtres : 4,30 m²</t>
  </si>
  <si>
    <t>FTE : 7,6 m²               Filtres : 6,21 m²</t>
  </si>
  <si>
    <t>FTE (Bicuve) : 2,70 x 1,15 x 1,95 ou 2,05
Filtre : 1,35 x 1,15 x 1,95 ou 2,05</t>
  </si>
  <si>
    <t>FTE (Bicuve) : 3,70 x 1,15 x 1,95 ou 2,05
Filtre : 1,85 x 1,15 x 1,95 ou 2,05</t>
  </si>
  <si>
    <t>FTE (Bicuve) : 2,13 x 1,38 x 1,82 à 2,02
Filtre : 1,35 x 1,15 x 1,95 à 2,05</t>
  </si>
  <si>
    <t>FTE (bicuve) : 3,70 x 1,15 x 1,95 ou 2,05
2 Filtres : 1,35 x 1,15 x 1,95 ou 2,05 (par filtre)</t>
  </si>
  <si>
    <t>FTE (Bicuve) : 3,70 x 1,15 x 1,95 ou 2,05
2 Filtres : 1,85 x 1,15 x 1,95 ou 2,05 (par filtre)</t>
  </si>
  <si>
    <t>2 FTE : 2,13 x 1,38 x 1,82 ou 1,92 ou 2,02           (par fosse)
2 Filtres : 1,85 x 1,15 x 1,95 ou 2,05 (par filtre)</t>
  </si>
  <si>
    <t>2 FTE :  2,38 x 1,60 x  1,82 ou 1,92 ou 2,02          (par fosse)
4 Filtres : 1,35 x 1,15 x 1,95 à 2,05 (par filtre)</t>
  </si>
  <si>
    <t>BIOROCK D-XL10</t>
  </si>
  <si>
    <t>2015-004</t>
  </si>
  <si>
    <t>FTE : 3,5  x 1,15 x 2,18
Filtre : 1,45 x 1,15 x 2,08</t>
  </si>
  <si>
    <t>FTE : 408 kg
Filtre : 241  kg</t>
  </si>
  <si>
    <t>alarme visuelle (flotteur au niveau du filtre)</t>
  </si>
  <si>
    <t>Média filtrant : 10 ans (sous reserves)</t>
  </si>
  <si>
    <t>1 diffuseur fines bulles à membrane micro-perforée placé au fond du réacteur et alimenté par un compresseur EL-S-100 - 92W</t>
  </si>
  <si>
    <t>1 diffuseur fines bulles à membrane micro-perforée placé au fond du réacteur et alimenté par un compresseur EL-S-60 - 44W</t>
  </si>
  <si>
    <t>2012-023-ext04</t>
  </si>
  <si>
    <t>2012-023-ext05</t>
  </si>
  <si>
    <t>Filtre vertical : 11 m²</t>
  </si>
  <si>
    <t>2012-023-ext06</t>
  </si>
  <si>
    <t>2012-023-ext07</t>
  </si>
  <si>
    <t>Filtre vertical : 13 m²</t>
  </si>
  <si>
    <t>2012-023-ext08</t>
  </si>
  <si>
    <t>Filtre vertical : 15 m²</t>
  </si>
  <si>
    <t>2012-023-ext09</t>
  </si>
  <si>
    <t>2012-023-ext10</t>
  </si>
  <si>
    <t>2012-023-ext11</t>
  </si>
  <si>
    <t>Filtre vertical : 16 m²</t>
  </si>
  <si>
    <t>2012-023-ext12</t>
  </si>
  <si>
    <t>2012-023-ext13</t>
  </si>
  <si>
    <t>Filtre vertical : 19 m²</t>
  </si>
  <si>
    <t>2012-023-ext14</t>
  </si>
  <si>
    <t>2012-023-ext15</t>
  </si>
  <si>
    <t>Filtre vertical : 21 m²</t>
  </si>
  <si>
    <t>2012-023-ext16</t>
  </si>
  <si>
    <t>2012-024-ext01</t>
  </si>
  <si>
    <t>Filtre vertical : 6 m²
Filtre horizontal : 
6 m²</t>
  </si>
  <si>
    <t>2012-024-mod01</t>
  </si>
  <si>
    <t>690 kg</t>
  </si>
  <si>
    <t>270 kg</t>
  </si>
  <si>
    <t>d’un compartiment à un autre par deux pompes à injection d’air</t>
  </si>
  <si>
    <t>2 diffuseurs à membrane sous forme de tubes</t>
  </si>
  <si>
    <t>0,715 kWh/jour</t>
  </si>
  <si>
    <t>environ 29 € TTC / an</t>
  </si>
  <si>
    <t>Contrat d'entretien : 150 € TTC / an</t>
  </si>
  <si>
    <t>47 cm</t>
  </si>
  <si>
    <t>PureStation EP900</t>
  </si>
  <si>
    <t>2012-017</t>
  </si>
  <si>
    <t>324 kg</t>
  </si>
  <si>
    <t>SEPTODIFFUSEUR SD34</t>
  </si>
  <si>
    <t>FTE : 3,3 x 1,88 x 1,96
Unité septodiffuseur : 
1,25 x 0,65 x 0,24
Filtre à sable : 
5,8 x 3,5 x 0,5</t>
  </si>
  <si>
    <t>chasse à auget 150L</t>
  </si>
  <si>
    <t>SEPTODIFFUSEUR SD27</t>
  </si>
  <si>
    <t>FTE : 3,74 x 1,88 x 2,02
Unité septodiffuseur : 
1,25 x 0,65 x 0,24
Filtre à sable : 
10,2 x 2,3 x 0,5</t>
  </si>
  <si>
    <t>Filtre = 23,3 m²</t>
  </si>
  <si>
    <t>FTE : 370 kg</t>
  </si>
  <si>
    <t>SEPTODIFFUSEUR SD28</t>
  </si>
  <si>
    <t>3 cuves : 
FTE (3 000L)
 bioréacteur (3 000L) rempli de treillis tubulaires en PEHD
décanteur secondaire (2 000L)</t>
  </si>
  <si>
    <t>texte n°120 du 25/04/2014</t>
  </si>
  <si>
    <t>Guide d’utilisation – Dispositif de traitement des eaux usées par filtres plantés sans
fosse septique – Jardi-assainissement, modèle : FV + FH, Gamme 3 – 4 – 5 – 6 – 8 – 10 – 12 – 16 – 20 EH,
mars 2014, 46 pages</t>
  </si>
  <si>
    <t>au moyen d'une pompe de relevage
volume de relevage 40L</t>
  </si>
  <si>
    <t>entrée d'air
+
ventilation haute piquée sur les deux tampons de la cuve</t>
  </si>
  <si>
    <t>Livret d’utilisation d’une microstation d’épuration SBR ACTIBLOC – ACTIBLOC 4 EH (2500-2500 SL), septembre 2013, 64 pages</t>
  </si>
  <si>
    <t>arrivée des EU brutes
filtre planté de roseaux vertical étanche (6m2) à 2 lits parallèles alimentés en alternance muni d'une grille de protection
filtre planté de macrophytes horizontal étanche (6m2) avec une zone de drainage
implantation à plus de 5 m de l'habitation et clôture des filtres</t>
  </si>
  <si>
    <t>arrivée des EU brutes
filtre planté de roseaux vertical étanche (8m2) à 2 lits parallèles alimentés en alternance muni d'une grille de protection
filtre planté de macrophytes horizontal étanche (8m2) avec une zone de drainage
implantation à plus de 5 m de l'habitation et clôture des filtres</t>
  </si>
  <si>
    <t>alimentation en EU brutes par pompe de relevage
filtre planté de roseaux vertical étanche (32m2) à 2 lits parallèles alimentés en alternance muni d'une grille de protection
filtre planté de macrophytes horizontal étanche (32m2) avec une zone de drainage
implantation à plus de 30 m de l'habitation et clôture des filtres</t>
  </si>
  <si>
    <t>alimentation en EU brutes par pompe de relevage
filtre planté de roseaux vertical étanche (40m2) à 2 lits parallèles alimentés en alternance muni d'une grille de protection
filtre planté de macrophytes horizontal étanche (40m2) avec une zone de drainage
implantation à plus de 30 m de l'habitation et clôture des filtres</t>
  </si>
  <si>
    <t>1er étage : 2 x 3 x 0,6
2ème étage :  4 x 1,5 x 0,4</t>
  </si>
  <si>
    <t>1 diffuseur à disque membranaire microperforée, au fond du réacteur et alimenté par un compresseur</t>
  </si>
  <si>
    <t>2 diffuseurs à membranes tubulaires, au fond du réacteur et alimentés par un compresseur</t>
  </si>
  <si>
    <t>Décanteur : 2,1 x 1,85 x 1,98
Réacteur : 2,1 x 1,85 x 1,98</t>
  </si>
  <si>
    <t>Décanteur : 2,48 x 1,85 x 1,98
Réacteur : 2,48 x 1,85 x 1,98</t>
  </si>
  <si>
    <t>Livret d’utilisation d’une microstation d’épuration SBR ACTIBLOC – ACTIBLOC 10 EH (8000 QR), septembre 2013, 60 pages</t>
  </si>
  <si>
    <t>Livret d’utilisation d’une microstation d’épuration SBR ACTIBLOC – ACTIBLOC 12 EH (10000 QR), septembre 2013, 60 pages</t>
  </si>
  <si>
    <t>environ 50 € / an</t>
  </si>
  <si>
    <t>ACTIBLOC 10000 SP 12 EH</t>
  </si>
  <si>
    <t>2012-009-mod01-ext07</t>
  </si>
  <si>
    <t>Monocuve : 
décanteur primaire (4 900L)
réacteur (4 900L)</t>
  </si>
  <si>
    <t>Décanteur : 2,35 x 1,35 x 2,65
Réacteur : 2,35 x 1,35 x 2,65</t>
  </si>
  <si>
    <t>2 diffuseurs à disques membranaires, au fond du réacteur et alimentés par un compresseur</t>
  </si>
  <si>
    <t>2015-005-ext18</t>
  </si>
  <si>
    <t>Fosse : 2,11 x 2,20 x 2,31
2 Filtres : 2 x (2,38 x 1,88 x 1,50)</t>
  </si>
  <si>
    <t>BIONUT
6051/12 = 6053/12</t>
  </si>
  <si>
    <t>2015-005-ext19</t>
  </si>
  <si>
    <t>BIONUT
6050/15 = 6052/15</t>
  </si>
  <si>
    <t>2015-005-ext20</t>
  </si>
  <si>
    <t>1 auget d'alimentation de 12 L
+ 1 boîte de distribution à 3 voies</t>
  </si>
  <si>
    <t>BIONUT
6051/15 = 6053/15</t>
  </si>
  <si>
    <t>2015-005-ext21</t>
  </si>
  <si>
    <t>BIONUT
6050/18 = 6052/18</t>
  </si>
  <si>
    <t>2015-005-ext22</t>
  </si>
  <si>
    <t>BIONUT
6050/20 = 6052/20</t>
  </si>
  <si>
    <t>2015-005-ext23</t>
  </si>
  <si>
    <t>22 m²</t>
  </si>
  <si>
    <t>1 auget d'alimentation de 12 L
+ 1 boîte de distribution à 4 voies</t>
  </si>
  <si>
    <t>SIMBIOSE SB 4</t>
  </si>
  <si>
    <t>2013-013-ext01</t>
  </si>
  <si>
    <t>Cuve cylindrique
diamètre de 2,20 m
hauteur de 1,66 m</t>
  </si>
  <si>
    <t>3 500 kg</t>
  </si>
  <si>
    <t>Du clarificateur au décanteur par une pompe à injection d'air</t>
  </si>
  <si>
    <t>Alarme visuelle ou sonore</t>
  </si>
  <si>
    <t>36 dBA</t>
  </si>
  <si>
    <t>Guide utilisateur - Microstation d'épuration à culture fixée - Gamme SIMBIOSE SB 4 - SB 5 - SB 6 - SB 8 - SB 13, 23/01/2015, 39 pages)</t>
  </si>
  <si>
    <t>cuve, lit fixe et air lift : 10 ans
surpresseur : 
2 ans</t>
  </si>
  <si>
    <t>SIMBIOSE SB 5</t>
  </si>
  <si>
    <t>2013-013-ext02</t>
  </si>
  <si>
    <t>2,21 à 2,28 KWh/j</t>
  </si>
  <si>
    <t>38 à 42 dBA</t>
  </si>
  <si>
    <t>SIMBIOSE SB 8</t>
  </si>
  <si>
    <t>2013-013-ext03</t>
  </si>
  <si>
    <t>Cuve cylindrique
diamètre de 2,50 m
hauteur de 2,20 m</t>
  </si>
  <si>
    <t>6 400 kg</t>
  </si>
  <si>
    <t>3,00 à 3,58 KWh/j</t>
  </si>
  <si>
    <t>environ 123 à 147 € TTC / an</t>
  </si>
  <si>
    <t>44 à 45 dBA</t>
  </si>
  <si>
    <t>SIMBIOSE SB 13</t>
  </si>
  <si>
    <t>2013-013-ext04</t>
  </si>
  <si>
    <t>2 Cuves cylindriques
diamètre de 2,20 m/cuve
hauteur de 1,66 m/cuve</t>
  </si>
  <si>
    <t>2 800 à 3 200 kg</t>
  </si>
  <si>
    <t>5,04 KWh/j</t>
  </si>
  <si>
    <t>environ 207 € TTC / an</t>
  </si>
  <si>
    <t>45 à 46 dBA</t>
  </si>
  <si>
    <t>Cuves : PEHD
Tampons : PE</t>
  </si>
  <si>
    <t>Fosse : 2,27 x 1,45 x 1,56
Filtre : 2,38 x 1,88 x 1,50</t>
  </si>
  <si>
    <t>150 € TTC / an</t>
  </si>
  <si>
    <t>Fosse : 60 cm
Filtre : 60 cm</t>
  </si>
  <si>
    <t>Fosse : 2,24 x 1,40 x 1,51
Filtre : 2,06 x 1,88 x 1,50</t>
  </si>
  <si>
    <t>Fosse : 30 cm
Filtre : 30 cm</t>
  </si>
  <si>
    <t>Fosse :  2,27 x 1,45 x 1,56
Filtre : 2,06 x 1,88 x 1,50</t>
  </si>
  <si>
    <t>Fosse : 2,24 x 1,40 x 1,51 
Filtre : 2,06 x 1,88 x 1,50</t>
  </si>
  <si>
    <t>Fosse : 2,27 x 1,45 x 1,56
Filtre : 2,06 x 1,88 x 1,50</t>
  </si>
  <si>
    <t>Fosse : 2,24 x 1,40 x 1,51
Filtre : 2,38 x 1,88 x 1,50</t>
  </si>
  <si>
    <t>Fosse : 2,29 x 1,81 x 1,57
Filtre : 2,38 x 1,88 x 1,50</t>
  </si>
  <si>
    <t>Fosse : 2,39 x 1,98 x 1,70
Filtres : 2 x (2,06 x 1,88 x 1,50)</t>
  </si>
  <si>
    <t>225 € TTC / an</t>
  </si>
  <si>
    <t>Fosse : 2,20 x 1,93 x 2,03
2 Filtres : 2 x (2,06 x 1,88 x 1,50)</t>
  </si>
  <si>
    <t>12 m²</t>
  </si>
  <si>
    <t>300 € TTC / an</t>
  </si>
  <si>
    <t>325 € TTC / an</t>
  </si>
  <si>
    <t>Fosse : 2,72 x 2,20 x 2,31
Auget d'alimentation : 0,71 x 0,41 x 0,55
3 Filtres : 3 x (2,06 x 1,88 x 1,50)</t>
  </si>
  <si>
    <t>Fosse : 3,38 x 2,49 x 2,84
Auget d'alimentation : 0,71 x 0,41 x 0,55
3 Filtres : 3 x (2,38 x 1,88 x 1,50)</t>
  </si>
  <si>
    <t>Fosse : 3,38 x 2,49 x 2,84
Auget d'alimentation : 0,71 x 0,41 x 0,55
4 Filtres : 4 x (2,06 x 1,88 x 1,50)</t>
  </si>
  <si>
    <t>24 m²</t>
  </si>
  <si>
    <t>Fosse : 50 cm
Filtre : 50 cm</t>
  </si>
  <si>
    <t xml:space="preserve">texte n°85 du 15/04/2015
</t>
  </si>
  <si>
    <t>2 aérateurs sous forme de tube membranaires microperforés placés au fond du réacteur</t>
  </si>
  <si>
    <t>environ 91 à 94 € TTC / an</t>
  </si>
  <si>
    <r>
      <t xml:space="preserve">du clarificateur vers le décanteur au moyen d'une pompe de relevage. </t>
    </r>
    <r>
      <rPr>
        <b/>
        <sz val="10"/>
        <rFont val="Verdana"/>
        <family val="2"/>
      </rPr>
      <t>Pas de recirculation pour l'agrément 2010-022 bis</t>
    </r>
  </si>
  <si>
    <t>KLÄROFIX 6</t>
  </si>
  <si>
    <t>PUROTEK</t>
  </si>
  <si>
    <t>COCOLIT 5</t>
  </si>
  <si>
    <t>COCOLIT 9</t>
  </si>
  <si>
    <t>2015-003</t>
  </si>
  <si>
    <t>Texte n°103 du 11/03/2015</t>
  </si>
  <si>
    <t>Filière de traitement COCOLIT® 5 EH/9 EH – Guide de montage et d’utilisation, 3 décembre 2014, 47 pages</t>
  </si>
  <si>
    <t>De 16 mois (Fosse Boralit SP/RW2400) à 28 mois (Fosse SEBICO FAN 30 FI)</t>
  </si>
  <si>
    <t>De 16 mois (Fosse O Beton ST 5000) à 24 mois (Fosses Boralit SP/RW6000 et SEBICO 50BI)</t>
  </si>
  <si>
    <t>oui</t>
  </si>
  <si>
    <t xml:space="preserve"> 0,16 kWh ou 0,26 kWh</t>
  </si>
  <si>
    <t>0,04 kWh ou 0,10 kWh ou 0,17 kWh</t>
  </si>
  <si>
    <t>1,64 € ou             4,11 € ou            6,98 €</t>
  </si>
  <si>
    <t xml:space="preserve">6,57 € ou             10,68 € </t>
  </si>
  <si>
    <t>Poste de relevage équipé d'une alarme visuelle</t>
  </si>
  <si>
    <t>cuves : 10 ans
composants électromécaniques : 2 ans</t>
  </si>
  <si>
    <t>FTE ADG : 30 cm               FTE Boralit : 15 cm                FTE O Béton : 0 cm             FTE Sebico 30 BI : 49 cm   FTE Sebico Fan : 50 cm</t>
  </si>
  <si>
    <t>FTE : entrée d'air au-dessus du toit et sortie d'air au-dessus du faîte du toit avec un extracteur
+
Filtre : canalisation raccordée à la rampe d'évacuation débouchant à la surface du filtre</t>
  </si>
  <si>
    <t>FTE ADG : 30 cm               FTE Boralit : 0 cm                FTE O Béton : 0 cm             FTE Sebico 50 BI : 50 cm   FTE Sebico Fan : 50 cm</t>
  </si>
  <si>
    <t>FTE : Béton ou PE   Filtre : PE</t>
  </si>
  <si>
    <r>
      <t>3 cuves :</t>
    </r>
    <r>
      <rPr>
        <sz val="10"/>
        <rFont val="Verdana"/>
        <family val="2"/>
      </rPr>
      <t xml:space="preserve">
FTE 3 m³ avec préfiltre
poste de relevage (bachée : 30 L)
filtre compact rempli de fragments de coco (3,61 m²)</t>
    </r>
  </si>
  <si>
    <t>La distribution des eaux usées prétraitées est assurée par une rampe de répartition en boucle fermée alimentée par une pompe de relevage</t>
  </si>
  <si>
    <t>Filtre : 8,1 m²</t>
  </si>
  <si>
    <t>FTE standard  :335 kg FTE renforcé : 400 Kg                       Filtres standards : 2 x 220 kg                               Filtres  renforcés : 2 x 245 kg</t>
  </si>
  <si>
    <t>FTE standard  :335 kg FTE renforcé : 400 Kg                       Filtres standards :  2 x 295 kg                               Filtres  renforcés :  2 x 328 kg</t>
  </si>
  <si>
    <t>SIMBIOSE 5BP</t>
  </si>
  <si>
    <t>Guide de l’usager – Stratepur, janvier 2012, version 1, 30 pages</t>
  </si>
  <si>
    <t>contrat d'entretien : 130 € TTC / an</t>
  </si>
  <si>
    <t>Filtres : 3,82 x 2,9 x 1,37</t>
  </si>
  <si>
    <t>Filtres : 3,82 x 4,6 x 1,37</t>
  </si>
  <si>
    <t>2 cuves : 
décanteur (8 500L)
réacteur (5 200L) rempli de treillis tubulaires verticaux en PEHD
clarificateur (3 000L)</t>
  </si>
  <si>
    <t>Cuve cylindrique 
hauteur: 2,45 m 
diamètre: 2 x 2,35 m</t>
  </si>
  <si>
    <t>400 + 450 kg</t>
  </si>
  <si>
    <t>4 aérateurs à membranes tubulaires placés au fond du réacteur et alimentés par un surpresseur à membranes</t>
  </si>
  <si>
    <t>BIOFRANCE PLAST 12 EH</t>
  </si>
  <si>
    <t>Tous les 9 mois</t>
  </si>
  <si>
    <t>BIOFRANCE PLAST 16 EH</t>
  </si>
  <si>
    <t>450 + 500 kg</t>
  </si>
  <si>
    <t>BIOFRANCE PLAST 20 EH</t>
  </si>
  <si>
    <t>BIOFRANCE ROTO F4</t>
  </si>
  <si>
    <t>SEPTODIFFUSEUR SD25</t>
  </si>
  <si>
    <t>2012-038</t>
  </si>
  <si>
    <t>texte n°76 du 18/10/2012</t>
  </si>
  <si>
    <t>cuve cylindrique
diamètre : 1,62 m
hauteur : 2,00 m</t>
  </si>
  <si>
    <t>2,1 m²</t>
  </si>
  <si>
    <t>3 diffuseurs sous forme de tube placés dans le décanteur et 2 diffuseurs au fond du réacteur</t>
  </si>
  <si>
    <t>35 dB</t>
  </si>
  <si>
    <t>Le guide d’utilisation « Microstation d’épuration des eaux usées – TP-5EO (max. 5 personnes) », version du 27 août 2012, 36 pages</t>
  </si>
  <si>
    <t>contrat d'entretien : 120€ TTC / an</t>
  </si>
  <si>
    <t>WPL Limited</t>
  </si>
  <si>
    <t>WPL DIAMOND EH5</t>
  </si>
  <si>
    <t>2012-039</t>
  </si>
  <si>
    <t>texte n°81 du 18/10/2012</t>
  </si>
  <si>
    <t>Dégrilleur entrefer 100*25           
Monocuve à 2 compartiments :
bassin d'aération (0,64 m³)
clarificateur (1,12 m³)</t>
  </si>
  <si>
    <t>SIMOP</t>
  </si>
  <si>
    <t>BIOXYMOP 6025/06</t>
  </si>
  <si>
    <t>STRATEPUR Maxi CP 6</t>
  </si>
  <si>
    <t>STRATEPUR Maxi CP 7EH</t>
  </si>
  <si>
    <t>FTE : 1,53 x 1,22 x 1,71
Traitement : 1,53 x 1,22 x 1,71</t>
  </si>
  <si>
    <t>alarme visuelle 
(tige flotteur)</t>
  </si>
  <si>
    <t>6 m²</t>
  </si>
  <si>
    <t>2,6 kWh/jour</t>
  </si>
  <si>
    <t>AUTOEPURE 7000</t>
  </si>
  <si>
    <t>FTE Sotralentz (7,5m3) 
pompe de relevage ou auget (300L)
filtre planté de roseaux étanche à écoulement vertical (45m2) 
filtre planté de roseaux étanche à écoulement horizontal (15m2)</t>
  </si>
  <si>
    <t>FTE : 3,58 x 1,35 x 2,25
FPR vertical : 11,3 x 4
Hauteur filtation : 0,30 à 0,35 m sable 0/4 mm
FPR horizontal : 10,7 x 1,4
Hauteur filtration : 0,70 m gravier 2/6 cm</t>
  </si>
  <si>
    <t>Filtre vertical : 45 m²
Filtre horizontal : 15 m²</t>
  </si>
  <si>
    <t>FTE : 4,28 x 2,01 x 1,97
Unité septodiffuseur : 
1,25 x 0,65 x 0,24
Filtre à sable : 
14,5 x 2,3 x 0,5</t>
  </si>
  <si>
    <t>Filtre = 33,4 m²</t>
  </si>
  <si>
    <t>SEPTODIFFUSEUR SD45</t>
  </si>
  <si>
    <t>entrée d'air au dessus du toit 
+
canalisation d'extraction piquée en sortie et amenée au faîte du toit
+
chapeau d'extraction sur le couvercle de la station</t>
  </si>
  <si>
    <t>1,5 kWh/jour</t>
  </si>
  <si>
    <t>environ 60 € TTC / an</t>
  </si>
  <si>
    <t>BIO REACTION SYSTEM 
SBR-7000 litres</t>
  </si>
  <si>
    <t>2010-010-ext03</t>
  </si>
  <si>
    <t>2011-023</t>
  </si>
  <si>
    <t>texte n°86 du 04/01/2012</t>
  </si>
  <si>
    <t>Microstation à cultures libres 
complétée d'une chambre d'accumulation des boues et d'un filtre à sable</t>
  </si>
  <si>
    <t>2012-044</t>
  </si>
  <si>
    <t>70 cm</t>
  </si>
  <si>
    <t>InnoClean PLUS EW4</t>
  </si>
  <si>
    <t>2012-041-ext01</t>
  </si>
  <si>
    <t>Monocuve  à 2 compartiments : 
décanteur primaire (1 990L) 
réservoir à culture libre aérée 
(1 990L)</t>
  </si>
  <si>
    <t>2,35 x 2,00 x 2,36</t>
  </si>
  <si>
    <t>1 diffuseur à membranes tubulaires, placé au fond du réacteur</t>
  </si>
  <si>
    <t>2 cuves : 
décanteur primaire (5 220 L)
réacteur biologique (2 920 L) rempli d'oxybee
et clarificateur (2 280 L)</t>
  </si>
  <si>
    <t>BLUEVITA TORNADO 4EH</t>
  </si>
  <si>
    <t>BLUEVITA TORNADO 6EH</t>
  </si>
  <si>
    <t>4,9 m²</t>
  </si>
  <si>
    <t>Martin Bergmann Umwelttechnik</t>
  </si>
  <si>
    <t>WSB clean 5 EH</t>
  </si>
  <si>
    <t xml:space="preserve">Polyéthylène </t>
  </si>
  <si>
    <t>1,06 kWh/jour</t>
  </si>
  <si>
    <t xml:space="preserve">cuve : 25 ans
composants électromécaniques : 
2 ans
</t>
  </si>
  <si>
    <t>1,5 m²</t>
  </si>
  <si>
    <t>Livret d’utilisation d’une microstation d’épuration SBR ACTIBLOC – ACTIBLOC 4 EH (3500-2500 SL), septembre 2013, 64 pages</t>
  </si>
  <si>
    <t>Livret d’utilisation d’une microstation d’épuration SBR ACTIBLOC – ACTIBLOC 6 EH (3500-2500 SL), septembre 2013, 64 pages</t>
  </si>
  <si>
    <t>Livret d’utilisation d’une microstation d’épuration SBR ACTIBLOC – ACTIBLOC 8 EH (3500-3500 SL), septembre 2013, 64 pages</t>
  </si>
  <si>
    <t>1,01 kWh/jour</t>
  </si>
  <si>
    <t>environ 42 € / an</t>
  </si>
  <si>
    <t>ACTIBLOC 6000 DP 6 EH</t>
  </si>
  <si>
    <t>ACTIBLOC 7000 DP 8 EH</t>
  </si>
  <si>
    <t>ACTIBLOC 11000 DP 12 EH</t>
  </si>
  <si>
    <t>ACTIBLOC 14000 DP 16 EH</t>
  </si>
  <si>
    <t>2012-009-mod01-ext01</t>
  </si>
  <si>
    <t>2012-009-mod01-ext02</t>
  </si>
  <si>
    <t>2012-009-mod01-ext03</t>
  </si>
  <si>
    <t>2012-009-mod01-ext04</t>
  </si>
  <si>
    <t>Livret d’utilisation d’une microstation d’épuration SBR ACTIBLOC – ACTIBLOC 6 EH (6000 DP), septembre 2013, 64 pages</t>
  </si>
  <si>
    <t xml:space="preserve">Livret d’utilisation d’une microstation d’épuration SBR ACTIBLOC – ACTIBLOC 8 EH (7000 DP), septembre 2013, 64 pages </t>
  </si>
  <si>
    <t xml:space="preserve">Livret d’utilisation d’une microstation d’épuration SBR ACTIBLOC – ACTIBLOC 12 EH (11000 DP), septembre 2013, 60 pages </t>
  </si>
  <si>
    <t xml:space="preserve">Livret d’utilisation d’une microstation d’épuration SBR ACTIBLOC – ACTIBLOC 16 EH (14000 DP), septembre 2013, 60 pages </t>
  </si>
  <si>
    <t>Livret d’utilisation d’une microstation d’épuration SBR ACTIBLOC – ACTIBLOC 20 EH (18000 DP), septembre 2013, 60 pages</t>
  </si>
  <si>
    <t>Monocuve : 
décanteur primaire (2 550L)
réacteur (2 550L)</t>
  </si>
  <si>
    <t>Monocuve : 
décanteur primaire (2 550L)
réacteur (3 950L)</t>
  </si>
  <si>
    <t>Monocuve : 
décanteur primaire (3 950L)
réacteur (5 970L)</t>
  </si>
  <si>
    <t>Monocuve : 
décanteur primaire (5 970L)
réacteur (6 060L)</t>
  </si>
  <si>
    <t>Décanteur : 1,32 x 2,04 x 2,6
Réacteur : 1,32 x 2,04 x 2,6</t>
  </si>
  <si>
    <t>Décanteur : 1,32 x 2,04 x 2,6
Réacteur : 1,84 x 2,04 x 2,6</t>
  </si>
  <si>
    <t>Décanteur : 1,84 x 2,04 x 2,6
Réacteur : 2,65 x 2,04 x 2,6</t>
  </si>
  <si>
    <t>Décanteur : 2,65 x 2,04 x 2,6
Réacteur : 3,2 x 2,04 x 2,6</t>
  </si>
  <si>
    <t>0,84 kWh/jour</t>
  </si>
  <si>
    <t>1,22 kWh/jour</t>
  </si>
  <si>
    <t>environ 51 € / an</t>
  </si>
  <si>
    <t>1,63 kWh/jour</t>
  </si>
  <si>
    <t>environ 67 € / an</t>
  </si>
  <si>
    <t>2,9 kWh/jour</t>
  </si>
  <si>
    <t>environ 119 € / an</t>
  </si>
  <si>
    <t>69 dB</t>
  </si>
  <si>
    <t>2012-009-mod01-ext05</t>
  </si>
  <si>
    <t>2012-009-mod01-ext06</t>
  </si>
  <si>
    <t>texte n°112 du 22/12/2013</t>
  </si>
  <si>
    <t>ACTIBLOC 8000 QR 10 EH</t>
  </si>
  <si>
    <t>ACTIBLOC 10000 QR 12 EH</t>
  </si>
  <si>
    <t>Monocuve : 
décanteur primaire (3 980L)
réacteur (3 980L)</t>
  </si>
  <si>
    <t>Monocuve : 
décanteur primaire (4 750L)
réacteur (4 750L)</t>
  </si>
  <si>
    <t>4 diffuseurs à menbranes tubulaires, au fond du réacteur et alimentés par un compresseur</t>
  </si>
  <si>
    <t>FTE ADG : 1 300 kg                       FTE Boralit : 110 kg                    FTE O Beton : 2 800 kg                FTE Sebico 30 BI : 1 540 kg Sebico Fan : 135 kg                      Filtre  : 600 kg</t>
  </si>
  <si>
    <t xml:space="preserve">FTE ADG : 2 000 kg                         FTE Boralit : 270 kg                                 FTE O Beton : 3 150 kg                 FTE Sebico 50 BI : 2 100 kg Sebico Fan : 230 kg                      Filtre : 1 100 kg </t>
  </si>
  <si>
    <t>FTE standards :                              2 x 247 kg                                    FTE renforcés :  2 x 247 Kg                       Filtres standards : 4 x 295 kg                               Filtres  renforcés : 4 x 328 kg</t>
  </si>
  <si>
    <t>SANOCLEAN 4EH BETON</t>
  </si>
  <si>
    <t>2015-006</t>
  </si>
  <si>
    <t>Recirculation dans le compartiment de prétraitement par une pompe à injection d'air</t>
  </si>
  <si>
    <t>Alarme visuelle et sonore</t>
  </si>
  <si>
    <t>Microstation d'épuration  SBR SanoClean 4 EH PE - SanoClean 4 EH Béton - Instructions d'utilisation, d'entretien et de maintenance des microstations d'éputation, mars 2015, 101 pages</t>
  </si>
  <si>
    <t>Interdit</t>
  </si>
  <si>
    <t>Cuves : 2 ans Equipement électromécanique :        2 ans</t>
  </si>
  <si>
    <t>Hors nappe</t>
  </si>
  <si>
    <t>Tous les 6 mois (50 cm de hauteur de boues)</t>
  </si>
  <si>
    <t>1,4 kWh/j</t>
  </si>
  <si>
    <t>Cône : 1 450 kg                       Cuve : 4 100 kg</t>
  </si>
  <si>
    <t>Décanteur &lt; à    30%</t>
  </si>
  <si>
    <t>jusqu'à 38 dBA</t>
  </si>
  <si>
    <t>Canalisation de chute des eaux usées : entrée d'air prolongée en ventilation primaire                                     +                                                Canalisation d'écoulement :  extraction des gaz amenés à 40 cm au-dessus du faîtage et muni d'un extracteur</t>
  </si>
  <si>
    <t>2015-007</t>
  </si>
  <si>
    <t>SANOCLEAN 4EH  PE</t>
  </si>
  <si>
    <t>PE</t>
  </si>
  <si>
    <t>Tous les 8 mois (35 cm de hauteur de boues)</t>
  </si>
  <si>
    <t>Une cuve à deux compartiments :                  zone de tranquilisation                                       zone de traitement</t>
  </si>
  <si>
    <t>PP</t>
  </si>
  <si>
    <t>Avec ou sans nappe</t>
  </si>
  <si>
    <t>Guide de l'usager - Manuel d'utilisation des micro-stations d'épuration GRAF Easyone 5, 7 et 9 EH, édition 11 décembre 2014, 96 pages</t>
  </si>
  <si>
    <t>2015-008</t>
  </si>
  <si>
    <t>2015-008-ext01</t>
  </si>
  <si>
    <t>2015-008-ext02</t>
  </si>
  <si>
    <t>2015-006-mod01</t>
  </si>
  <si>
    <t>Cuve : 25 ans                                Autres composants :           3 ans</t>
  </si>
  <si>
    <t>Cuve &lt; à 30%</t>
  </si>
  <si>
    <t>Alarme visuelle</t>
  </si>
  <si>
    <t>Takatsuki :      0,63 kWh/j                 Nitto :                0,90 kWh/j</t>
  </si>
  <si>
    <t>1,12 kWh/j</t>
  </si>
  <si>
    <t>1,31 kWh/j</t>
  </si>
  <si>
    <t>1,0 kWh/j</t>
  </si>
  <si>
    <t>Sans objet</t>
  </si>
  <si>
    <t>1 diffuseur fines bulles à membrane micro-perforée sous forme de disque alimenté par un surpresseur</t>
  </si>
  <si>
    <t>Cône : 1 450 kg                       Anneau : 2 050 kg                           Elément de fond : 2 260 kg</t>
  </si>
  <si>
    <t>45,99 | TTC/ an</t>
  </si>
  <si>
    <t>3,94 m²</t>
  </si>
  <si>
    <t>2 diffuseurs fines bulles à membrane micro-perforée sous forme de disque alimentés par un surpresseur</t>
  </si>
  <si>
    <t>1 diffuseur fines bulles à membrane micro-perforée sous forme de disque alimenté par un surpresseur placé au fond du réacteur biologique</t>
  </si>
  <si>
    <t>REMACLE</t>
  </si>
  <si>
    <t>THETIS CLEAN 5EH</t>
  </si>
  <si>
    <t>2015-009</t>
  </si>
  <si>
    <t>Une cuve a trois compartiments :                                 décanteur primaire                                                 réacteur biologique                                                           clarificateur</t>
  </si>
  <si>
    <t>Canalisation d'amenée des eaux usées : entrée d'air prolongée en ventilation primaire                                     +                                                   Canalisation d'écoulement :  extraction des gaz amenés au-dessus du faîtage et muni d'un extracteur</t>
  </si>
  <si>
    <t>GUIDE DE L'USAGER - THETIS CLEAN 5 EH, 2 avril 2015, 40 pages</t>
  </si>
  <si>
    <t>4,26 m²</t>
  </si>
  <si>
    <t>4 600 kg</t>
  </si>
  <si>
    <t>0,78 kWh/j</t>
  </si>
  <si>
    <t>MALL GmbH</t>
  </si>
  <si>
    <t>AS-VARIOcomp modèle Roto 3</t>
  </si>
  <si>
    <t>2012-016</t>
  </si>
  <si>
    <t>cuve cylindrique
diamètre : 1,32 m
hauteur : 2,02 m</t>
  </si>
  <si>
    <t>1,4 m²</t>
  </si>
  <si>
    <t>Manuel pour l’installation, le fonctionnement, la mise en service et la maintenance de la station d’épuration AS, VARIOcomp, notice pour modèle Roto 3, 16/04/2012, 23 pages</t>
  </si>
  <si>
    <t>STRADAL</t>
  </si>
  <si>
    <t>EPURBA COMPACT</t>
  </si>
  <si>
    <t>Gravitaire avec une répartition sur le filtre à l'aide d'augets à basculement sur des plaques de distribution</t>
  </si>
  <si>
    <t>2012-010</t>
  </si>
  <si>
    <t>texte n°53 du 12/05/2012</t>
  </si>
  <si>
    <t>Filtre : 3,82 x 1,2 x 1,37</t>
  </si>
  <si>
    <t>filtre : 2 500 kg</t>
  </si>
  <si>
    <t>Gravitaire avec une répartition sur le filtre à l'aide d'un auget à basculement sur des plaques de distribution</t>
  </si>
  <si>
    <t>2011-022-mod01-ext01</t>
  </si>
  <si>
    <t>2011-022-mod01-ext02</t>
  </si>
  <si>
    <t>2011-022-mod01-ext03</t>
  </si>
  <si>
    <t>2011-022-mod01-ext04</t>
  </si>
  <si>
    <t>2011-022-mod01-ext05</t>
  </si>
  <si>
    <t>2011-022-mod01-ext06</t>
  </si>
  <si>
    <t>2011-022-mod01-ext07</t>
  </si>
  <si>
    <t>2011-022-mod01-ext08</t>
  </si>
  <si>
    <t>2010-010-ext01</t>
  </si>
  <si>
    <t>2010-010-ext02</t>
  </si>
  <si>
    <t>Monocuve carat 3750 :
décanteur (1,3 m³)
bioréacteur (1,28 m³)</t>
  </si>
  <si>
    <t>1 cuve à 2 compartiments :
1,14 x 1,75 x 1,59 (par compartiment)</t>
  </si>
  <si>
    <t>Dénomination commerciale</t>
  </si>
  <si>
    <t>Aperçu</t>
  </si>
  <si>
    <t>Type de filière</t>
  </si>
  <si>
    <t>Nature des matériaux</t>
  </si>
  <si>
    <t>Dimensions (m)
longueur x largeur x hauteur</t>
  </si>
  <si>
    <t>Emprise au sol minimale</t>
  </si>
  <si>
    <t>Différence entrée sortie (cm)</t>
  </si>
  <si>
    <t>Poids</t>
  </si>
  <si>
    <t>Transfert des eaux usées</t>
  </si>
  <si>
    <t>Recirculation des boues</t>
  </si>
  <si>
    <t>Aération forçée</t>
  </si>
  <si>
    <t>Ventilation</t>
  </si>
  <si>
    <t>Alarme</t>
  </si>
  <si>
    <t>Conso électrique (kWh/jour)</t>
  </si>
  <si>
    <t>Niveau de bruit</t>
  </si>
  <si>
    <t>Vidange selon hauteur de boues</t>
  </si>
  <si>
    <t>Fonctionnement par intermittence</t>
  </si>
  <si>
    <t>Nappe phréatique</t>
  </si>
  <si>
    <t>Guide d'utilisation 
(mentionné au JO)</t>
  </si>
  <si>
    <t>Modalités d'entretien (respecter les prescriptions du guide d'utilisation)</t>
  </si>
  <si>
    <t>3,6 m²</t>
  </si>
  <si>
    <t>du clarificateur au réacteur par une pompe immergée</t>
  </si>
  <si>
    <t>KLARO EASY 8EH</t>
  </si>
  <si>
    <t>2 cuves carat 2700 :
décanteur (2,6 m³)
bioréacteur (2,30 m³)</t>
  </si>
  <si>
    <t>2 cuves de :
2,08 x 1,57 x 2,01</t>
  </si>
  <si>
    <t>7,5 m²</t>
  </si>
  <si>
    <t>2 x 186 kg</t>
  </si>
  <si>
    <t>du décanteur au bioréacteur par une pompe à émulsion pilotée, en continu, par un microprocesseur connecté à un compresseur et des électrovannes</t>
  </si>
  <si>
    <t xml:space="preserve">FTE Sotralentz (5m3) 
réacteur biologoque (3,5m3) 
chasse à auget (350L)
ou station de relevage
filtre planté de roseaux étanche à écoulement vertical (14,4m2) </t>
  </si>
  <si>
    <t>InnoClean PLUS EW12</t>
  </si>
  <si>
    <t>2 cuves  : 
décanteur primaire (4 220 L) 
réservoir à culture libre aérée 
(4 300L)</t>
  </si>
  <si>
    <t>9,5 m²</t>
  </si>
  <si>
    <t>2 diffuseurs à membranes tubulaires, placé au fond du réacteur</t>
  </si>
  <si>
    <t>1,40 kWh/jour</t>
  </si>
  <si>
    <t>44 db</t>
  </si>
  <si>
    <t>InnoClean PLUS EW14</t>
  </si>
  <si>
    <t>2 cuves  : 
décanteur primaire (6 140 L) 
réservoir à culture libre aérée 
(6 300 L)</t>
  </si>
  <si>
    <t>14 m²</t>
  </si>
  <si>
    <t>Dispositif de traitement Ecophyltre - Guide utilisateur - Modèle 5 EH - 7 EH - 10 EH, 27 avril 2015, 67 pages</t>
  </si>
  <si>
    <t>Cuves : 15 ans                                         Pompe : 2 ans                    Armoire électrique :        2 ans</t>
  </si>
  <si>
    <t>ECOPHYLTRE                  7 EH</t>
  </si>
  <si>
    <t>2014-007-ext002</t>
  </si>
  <si>
    <t>10 m²</t>
  </si>
  <si>
    <t xml:space="preserve">6 160 kg </t>
  </si>
  <si>
    <t>0,072 kWh/j</t>
  </si>
  <si>
    <t>2,96 € TTC/ an</t>
  </si>
  <si>
    <t>Cuves : 15 ans                                         Pompe: 2 ans                    Armoire électrique :              2 ans</t>
  </si>
  <si>
    <t>ECOPHYLTRE                 10 EH</t>
  </si>
  <si>
    <t>2014-007-ext003</t>
  </si>
  <si>
    <t>9 200 kg</t>
  </si>
  <si>
    <t>0,103 kWh/j</t>
  </si>
  <si>
    <t>4,23 € TTC/an</t>
  </si>
  <si>
    <t>Cuves : 15 ans                                         Pompe : 2 ans                    Armoire électrique :         2 ans</t>
  </si>
  <si>
    <t>AS-VARIOcomp modèle K8 
type K/S</t>
  </si>
  <si>
    <t>1,8 m²</t>
  </si>
  <si>
    <t>du clarificateur au réacteur gravitairement
du réacteur au décanteur par une pompe à injection d'air actionnée manuellement</t>
  </si>
  <si>
    <t>AS-VARIOcomp modèle K12 
type K/S</t>
  </si>
  <si>
    <t>environ 119 € TTC / an</t>
  </si>
  <si>
    <t>32,03 | TTC/an</t>
  </si>
  <si>
    <t>Non communiqué</t>
  </si>
  <si>
    <t>Filtres alimentés au moyen d'une pompe de relevage</t>
  </si>
  <si>
    <t>Du décanteur primaire au réacteur de façon gravitaire du réacteur au clarificateur par une pompe à injection d'air ; du clarificateur à la sortie par une pompe à injection d'air</t>
  </si>
  <si>
    <t>L'Assainissement Autonome</t>
  </si>
  <si>
    <t>2015-010</t>
  </si>
  <si>
    <t>FTE : 1,85 x 1,15 x 2,05
Filtre : 1,35 x 1,15 x 2,05</t>
  </si>
  <si>
    <t>Fosse : 2,2 m²
Filtre : 1,6 m²</t>
  </si>
  <si>
    <t>FTE : -7
Filtre : -128</t>
  </si>
  <si>
    <t>Type S : 
FTE : 170 kg
Filtre : 260kg
Type R :
FTE : 205 kg
Filtre : 285 kg</t>
  </si>
  <si>
    <t>Monocuve  à 2 compartiments : 
décanteur primaire (1 440L) 
réservoir à culture libre aérée 
(1 300L)</t>
  </si>
  <si>
    <t>2,95 x 1,20 x 1,76</t>
  </si>
  <si>
    <t>530 kg</t>
  </si>
  <si>
    <t>du décanteur au réservoir par une pompe à injection d'air</t>
  </si>
  <si>
    <t>du réservoir au décanteur par une pompe à injection d'air</t>
  </si>
  <si>
    <t>1 diffuseur d'air "fines bulles" à membrane perforée alimenté en intermittence par un surpresseur</t>
  </si>
  <si>
    <t>0,48 kWh/jour</t>
  </si>
  <si>
    <t>environ 20 € TTC / an</t>
  </si>
  <si>
    <t>Instructions de montage, d'utilisation et de maintenance, Sytèmes d'épuration KESSEL INNO-CLEAN, mai 2010, 44 pages</t>
  </si>
  <si>
    <t>Contrat d'entretien :
100 € TTC / an</t>
  </si>
  <si>
    <t xml:space="preserve">cuve : 30 ans
composants électromécaniques : 
1 an
</t>
  </si>
  <si>
    <t>cuve cylindrique
diamètre : 2,31 m
hauteur : 2,17 m</t>
  </si>
  <si>
    <t>4,2 m²</t>
  </si>
  <si>
    <t>1,54 kWh/jour</t>
  </si>
  <si>
    <t>9,5 kWh/jour</t>
  </si>
  <si>
    <t>environ 390 € TTC/an</t>
  </si>
  <si>
    <t>SMVE</t>
  </si>
  <si>
    <t>EYVI 07 PTE</t>
  </si>
  <si>
    <t>2011-008</t>
  </si>
  <si>
    <t>texte n°118 du 06/04/2011</t>
  </si>
  <si>
    <t>texte n°104 du 13/04/2013</t>
  </si>
  <si>
    <t>Végépur compact 5EH</t>
  </si>
  <si>
    <t>Végépur compact ProMS 5EH</t>
  </si>
  <si>
    <t>Végépur compact 4EH</t>
  </si>
  <si>
    <t>Végépur compact 6EH</t>
  </si>
  <si>
    <t>Végépur compact 7EH</t>
  </si>
  <si>
    <t>Végépur compact 8EH</t>
  </si>
  <si>
    <t>Contrat d'entretien :
150 € TTC / an</t>
  </si>
  <si>
    <t>Filtres : 3,82 x 6,3 x 1,37</t>
  </si>
  <si>
    <t>STRATEPUR Maxi CP 4</t>
  </si>
  <si>
    <t>2012-035</t>
  </si>
  <si>
    <t>Guide de l’usager STRATEPUR STRADAL, avril 2012, version 2, 31 pages</t>
  </si>
  <si>
    <t>STRATEPUR Maxi CP 5EH</t>
  </si>
  <si>
    <t>du bioréacteur au décanteur par une pompe à dépression munie de sa propre alimentation en air et placée dans le bioréacteur</t>
  </si>
  <si>
    <t>ECOFLO CP 3</t>
  </si>
  <si>
    <t>2012-034</t>
  </si>
  <si>
    <t>texte n°139 du 09/07/2010 annulé et remplacé par le
texte n°54 du 12/05/2012 annulé et remplacé par le
texte n°152 du 01/08/2012 annulé et remplacé par le
texte n°112 du 22/12/2013</t>
  </si>
  <si>
    <t>2010-004
supprimé et remplacé
par
2012-009-mod01-ext08</t>
  </si>
  <si>
    <t>2010-004bis
supprimé et remplacé
par
2012-009-mod01-ext09</t>
  </si>
  <si>
    <t>texte n°152 du 01/08/2012 annulé et remplacé par le
texte n°112 du 22/12/2013</t>
  </si>
  <si>
    <t>alarme optique et sonore</t>
  </si>
  <si>
    <t>2012-009-mod01</t>
  </si>
  <si>
    <t>2012-009-mod01-ext11</t>
  </si>
  <si>
    <t>2012-009-mod01-ext10</t>
  </si>
  <si>
    <t>Décanteur : 2 x 1,2 x 1,4
Réacteur : 2 x 1,2 x 1,4</t>
  </si>
  <si>
    <t>2 cuves : 
décanteur primaire (2 260L)
réacteur (2 260L)</t>
  </si>
  <si>
    <t>2 cuves : 
décanteur primaire (3 240L)
réacteur (2 260L)</t>
  </si>
  <si>
    <t>2 cuves : 
décanteur primaire (3 240L)
réacteur (3 240L)</t>
  </si>
  <si>
    <t>Notice d'installation Topaze T5 ANNEAU, Topaze T8 ANNEAU, Topaze T12 ANNEAU, Topaze T16 ANNEAU, juin 2013, 31p ; Notice d'entretien Topaze T5 ANNEAU, Topaze T8 ANNEAU, Topaze T12 ANNEAU, Topaze T16 ANNEAU, juin 2013, 29p ; Station TOPAZE - Livret d'entretien T5, T8, T12 et T16 ANNEAU, juin 2013, 34p.</t>
  </si>
  <si>
    <t>Contrat d'entretien :
270 € TTC / an</t>
  </si>
  <si>
    <t>2,88 kWh/jour</t>
  </si>
  <si>
    <t>environ 118 € TTC / an</t>
  </si>
  <si>
    <t>3,6 kWh/jour</t>
  </si>
  <si>
    <t>environ 148 € TTC / an</t>
  </si>
  <si>
    <t>texte n°105 du 29/01/2013 
annulé et remplacé par le 
texte n°60 du 10/08/2013</t>
  </si>
  <si>
    <t>2 300 kg</t>
  </si>
  <si>
    <t>0,95 kWh/j</t>
  </si>
  <si>
    <t>Guide de l'usager - Manuel d'utilisation des micro-stations d'épuration OXYSTEP 4-8EH, mai 2013, 52p</t>
  </si>
  <si>
    <t>Tous les 2 à 4 mois</t>
  </si>
  <si>
    <t>Cuve : 10 ans
Composants électromécaniques : 2 ans</t>
  </si>
  <si>
    <t>entrée d'air prolongée jusqu'à l'air libre
+
canalisation d'extraction, amenée au faîte du toit et munie d'un extracteur</t>
  </si>
  <si>
    <t>texte n°98 du 07/10/2010
et
texte n°176 du 11/07/2012 annulé et remplacé par le texte n°104 du 10/08/2012</t>
  </si>
  <si>
    <t>2010-022 
et
2010-022bis</t>
  </si>
  <si>
    <t>Monocuve à 3 compartiments : 
décanteur primaire (2 890 L)
réacteur biologique (1 130 L) rempli d'oxybee
clarificateur (1 170 L)</t>
  </si>
  <si>
    <t>2 900 kg</t>
  </si>
  <si>
    <t>2,57 kWh/jour</t>
  </si>
  <si>
    <t>environ 106 € TTC / an</t>
  </si>
  <si>
    <t>42dB</t>
  </si>
  <si>
    <t>Tous les 6,5 mois</t>
  </si>
  <si>
    <t>Guide de l'usager X-perco France GT 5 EH, 27 septembre 2013, 38 pages</t>
  </si>
  <si>
    <t>cuve : 20 ans</t>
  </si>
  <si>
    <t>Entretien courant :
190 € TTC/ an
Curage des boues
300 € TTC tous les 8 ans environ</t>
  </si>
  <si>
    <t>Entretien courant : 
300 € TTC/ an
Curage des boues
360 € TTC tous les 8 ans environ</t>
  </si>
  <si>
    <t>Poste de relevage : 
polyéthylène haute densité (PEHD)
4 Cuves :
polyester renforcé de verre (PRV)</t>
  </si>
  <si>
    <t>Un  poste de relevage à couvercle étanche  +
4 cuves de traitement constituées :
- de végétaux (roseaux)
 - d'un dispositif anti-affouillement en surface (géomembrane)
- d'une alternance de couches de filtration granulaire et de structure alvéolaire +
Un regard de collecte de l'eau traitée</t>
  </si>
  <si>
    <t>Un  poste de relevage à couvercle étanche                                      +                                                                                               2 cuves de traitement constituées :                                    - de végétaux (roseaux)                                                     - d'un dispositif anti-affouillement en surface (géomembrane)                                                                 - d'une alternance de couches de filtration granulaire et de structure alvéolaire                                                                                 +                                                                                         Un regard de collecte de l'eau traitée</t>
  </si>
  <si>
    <t>Poste de relevage :                                                1,20 x 0,80 x 0,71                                                       Cuves :                                                                      diamètre de 2,02 m                                                                 hauteur de 1,20 m                                               Regard de collecte :                                                diamètre de 0,45 m                                                         hauteur maxi de 1,15 m</t>
  </si>
  <si>
    <t xml:space="preserve">Poste de relevage :                                              1,20 x 0,80 x 0,71                                                       Cuves :                                                                     diamètre de 2,32 m                                                                 hauteur de 1,20 m                                              Regard de collecte :                                                  diamètre de 0,45 m                                                         hauteur maxi de 1,15 m                   </t>
  </si>
  <si>
    <t>Poste de relevage :
1,20 x 0,80 x 0,71
Cuves :
diamètre de 2,02 m
hauteur de 1,20 m
Regard de collecte : 
diamètre de 0,45 m
hauteur maxi de 1,15 m</t>
  </si>
  <si>
    <t>canalisation en PVC de minimum 100 mm de diamètre, partant du décanteur primaire jusqu'au dessus du faîte d'une toiture</t>
  </si>
  <si>
    <t>entrée d'air par la canalisation d'amenée des eaux usées, ou par des évents au dessus du sol sous le couvercle destiné à l'enlevement des boues,
+
ventilation secondaire amenée au dessus du faite du toit de l'habitation et munie d'un extracteur</t>
  </si>
  <si>
    <t>3,5 mois</t>
  </si>
  <si>
    <t>PUROO PE 5 EH AD</t>
  </si>
  <si>
    <t>3,68 x 1,75 x 2,00</t>
  </si>
  <si>
    <t>343 kg</t>
  </si>
  <si>
    <t>(Guide de montage et d’utilisation – Gamme de microstations PUROO®, 25 juin 2015, 65 pages)</t>
  </si>
  <si>
    <t xml:space="preserve">PUROO PE 9 EH </t>
  </si>
  <si>
    <t>2 aérateurs à membrane tubulaire, placé au fond du réacteur et alimenté par un surpresseur</t>
  </si>
  <si>
    <t>texte n°108 du 03/10/2015</t>
  </si>
  <si>
    <t xml:space="preserve">PUROO PE 12 EH </t>
  </si>
  <si>
    <t>2013-003-mod01</t>
  </si>
  <si>
    <t>2014-004-ext04</t>
  </si>
  <si>
    <t>texte n°110 du 22/12/2013
annulé et remplacé par le
texte n°85 du 15/04/2015</t>
  </si>
  <si>
    <t>texte n°127 du 01/03/2013 annulé et remplacé par le texte n°108 du 03/10/2015</t>
  </si>
  <si>
    <t>texte n°91 du 06/02/2014 annulé et remplacé par le texte n°108 du 03/10/2015</t>
  </si>
  <si>
    <t>1,40 kWh/jour (modèle Secoh) ou 1,60kWh/jour (modèle Hiblow)</t>
  </si>
  <si>
    <t>0,40 kWh/jour (modèle Secoh) ou 0,50 kWh/jour (modèle Hiblow)</t>
  </si>
  <si>
    <t>0,70 kWh/jour (modèle Secoh) ou 1,0 kWh/jour (modèle Hiblow)</t>
  </si>
  <si>
    <t>0,68 kWh/jour (modèle Secoh) ou 0,50 kWh/jour (modèle Hiblow)</t>
  </si>
  <si>
    <t>0,74 kWh/jour (modèle Secoh) ou 0,60 kWh/jour (modèle Hiblow)</t>
  </si>
  <si>
    <t>environ 28 ou 20 € TTC / an</t>
  </si>
  <si>
    <t>environ 17 ou 20 € TTC / an</t>
  </si>
  <si>
    <t>environ 30 ou 25 € TTC / an</t>
  </si>
  <si>
    <t>PUROO B 6 EH</t>
  </si>
  <si>
    <t>PUROO B 14EH</t>
  </si>
  <si>
    <t>Assainissement non collectif – Filière BIOROCK D10 FR-R – Guide destiné à l’usager pour la mise en service et l’entretien, 26 mars 2014, 34 pages</t>
  </si>
  <si>
    <t>Guide destiné à l’usager pour le mise en service et l’entretien : Filière BIOROCK D6, 10 avril 2012, 34 pages</t>
  </si>
  <si>
    <t>Guide destiné à l’usager pour le mise en service et l’entretien : Filière BIOROCK D10-FR, 10 avril 2012, 34 pages</t>
  </si>
  <si>
    <t>BIOROCK D-S5</t>
  </si>
  <si>
    <t>2010-026-mod02</t>
  </si>
  <si>
    <t>FTE : 200 kg
Filtre : 197 kg</t>
  </si>
  <si>
    <t>BIOROCK D-M6</t>
  </si>
  <si>
    <t>2010-026-mod02-ext01</t>
  </si>
  <si>
    <t>FTE : 200 kg
Filtre : 241  kg</t>
  </si>
  <si>
    <t xml:space="preserve">FTE Sotralentz (5m3) 
réacteur biologoque (3,5m3) 
chasse à auget (350L)
ou station de relevage
filtre planté de roseaux étanche à écoulement vertical (12,3m2) 
filtre planté de roseaux étanche à écoulement horizontal (12,5m2) </t>
  </si>
  <si>
    <t xml:space="preserve">FTE Sotralentz (5m3)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</si>
  <si>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</si>
  <si>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(16m2) 
filtre planté de roseaux étanche à écoulement horizontal (16,8m2) </t>
  </si>
  <si>
    <t>STRATEPUR Maxi CP 7</t>
  </si>
  <si>
    <t>STRATEPUR Maxi CP 8EH</t>
  </si>
  <si>
    <t xml:space="preserve">STRATEPUR Maxi CP 8 </t>
  </si>
  <si>
    <t>STRATEPUR Maxi CP 10EH</t>
  </si>
  <si>
    <t xml:space="preserve">STRATEPUR Maxi CP 10 </t>
  </si>
  <si>
    <t>STRATEPUR Maxi CP 12EH</t>
  </si>
  <si>
    <t xml:space="preserve">STRATEPUR Maxi CP 12 </t>
  </si>
  <si>
    <t>STRATEPUR Maxi CP 14EH</t>
  </si>
  <si>
    <t>Filtre : 10,7x 1,63 x 1,9</t>
  </si>
  <si>
    <t xml:space="preserve">STRATEPUR Maxi CP 14 </t>
  </si>
  <si>
    <t>STRATEPUR Maxi CP 17EH</t>
  </si>
  <si>
    <t xml:space="preserve">STRATEPUR Maxi CP 17 </t>
  </si>
  <si>
    <t xml:space="preserve">STRATEPUR Maxi CP 20 </t>
  </si>
  <si>
    <t>STRATEPUR Mini CP 5EH</t>
  </si>
  <si>
    <t>2012-008</t>
  </si>
  <si>
    <t>Fosse toutes eaux
+ filtre compact constitué d'écorce de pin maritime</t>
  </si>
  <si>
    <t>19 m²</t>
  </si>
  <si>
    <t>42 mois</t>
  </si>
  <si>
    <t>26 mois</t>
  </si>
  <si>
    <t>34 mois</t>
  </si>
  <si>
    <t>22 mois</t>
  </si>
  <si>
    <t>24 mois</t>
  </si>
  <si>
    <t>Contrat d'entretien : 162 € TTC/an</t>
  </si>
  <si>
    <t>Gravitaire avec une répartition sur le filtre à l'aide d'un té de répartition et deux augets basculants</t>
  </si>
  <si>
    <t>texte n°110 du 08/08/2013 annulé et remplacé par texte n°80 du 28/11/2013</t>
  </si>
  <si>
    <t>texte n°143 du 09/07/2010, texte n° 93 du 10/09/2011, texte n°110 du 08/08/2013 annulés et remplacés par texte n°80 du 28/11/2013</t>
  </si>
  <si>
    <t>2012-014</t>
  </si>
  <si>
    <t>Fosse : 2,5 m²
Filtre : 1,7 m²</t>
  </si>
  <si>
    <t>Contrat d'entretien :
215 € TTC / an</t>
  </si>
  <si>
    <t>STOC Environnement</t>
  </si>
  <si>
    <t>texte n°165 du 04/07/2012
annulé et remplacé par le
texte n°113 du 07/07/2015 annulé et remplacé par le texte n°48 du 06/10/2015</t>
  </si>
  <si>
    <t>1 aérateur à membrane microperforée</t>
  </si>
  <si>
    <t>BIO REACTION SYSTEM 
SBR-13000 litres</t>
  </si>
  <si>
    <t>2010-010-bis-ext02-mod01</t>
  </si>
  <si>
    <t xml:space="preserve"> texte n°55 du10/10/2015</t>
  </si>
  <si>
    <t>4 cuves rectangulaires : 
1  FTE (3 900L) rectangulaire
2 bioréacteur (3 000L x 2) rempli de treillis tubulaires en PEHD
1 décanteur secondaire (3 000L)</t>
  </si>
  <si>
    <t>FTE : 2,05 x 1,85 x 1,55
Réacteur : 
2,70 x 1,19 x 1,44 (par cuve)
Décanteur secondaire : 
2,7 x 1,19 x 1,44</t>
  </si>
  <si>
    <t>FTE : 4 m²
2 réacteurs : 8 m²
1 décanteur secondaire : 4 m²</t>
  </si>
  <si>
    <t>6 diffuseurs à membrane sous forme de disque microperforée placés au fond du réacteur (3 par réacteur) et alimentés par 2 surpresseurs</t>
  </si>
  <si>
    <t>cuve : 10 ans   
surpresseurs : 1 an</t>
  </si>
  <si>
    <t>BIO REACTION SYSTEM 
SBR-11000 litres</t>
  </si>
  <si>
    <t>2010-010-bis-ext02-ext01</t>
  </si>
  <si>
    <t>4 cuves : 
1  FTE (3 000L) rectangulaire
2 bioréacteur (2 000L +3 000L) rempli de treillis tubulaires en PEHD
1 décanteur secondaire (3 000L)</t>
  </si>
  <si>
    <t>FTE : 2,70 x 1,19 x 1,44
Réacteur : 
1,90x1,19x1,44 et 2,70 x 1,19 x 1,44 
Décanteur secondaire : 
2,7 x 1,19 x 1,44</t>
  </si>
  <si>
    <t>FTE : 4 m²
2 réacteurs : 7 m²
1 décanteur secondaire : 4 m²</t>
  </si>
  <si>
    <t>5 diffuseurs à membrane sous forme de disque microperforée placés au fond du réacteur (2 puis 3) et alimentés par 2 surpresseurs</t>
  </si>
  <si>
    <t>6,38 kWh/j</t>
  </si>
  <si>
    <t>environ 261 € / an</t>
  </si>
  <si>
    <t>texte n°150 du 30/07/2010 annulé et remplacé par le texte n°90 du 26/04/2014
annulé et remplacé par le texte n°98 du 11/03/2015 annulé et remplacé par le texte n°55 du10/10/2015</t>
  </si>
  <si>
    <t>texte du 8/12/2011 annulé et remplacé par le texte n°155 du 05/04/2012 annulé et remplacé par le texte n°64 du 3/01/2013 annulé et remplacé par le texte n°76 du 16/01/2014
annulé et remplacé par le texte 98 du 11/03/2015 annulé et remplacé par le texte n°55 du10/10/2015</t>
  </si>
  <si>
    <t>texte n°64 du 3/01/2013 annulé et remplacé par le texte n°76 du 16/01/2014
annulé et remplacé par le
texte n°98 du 11/03/2015 annulé et remplacé par le texte n°55 du10/10/2015</t>
  </si>
  <si>
    <t>texte n°155 du 05/04/2012 annulé et remplacé par le texte n°64 du 3/01/2013 annulé et remplacé par le texte n°76 du 16/01/2014
annulé et remplacé par le
texte n°98 du 11/03/2015 annulé et remplacé par le texte n°55 du10/10/2015</t>
  </si>
  <si>
    <t>texte n°90 du 26/04/2014 
annulé et remplacé par le
texte n°98 du 11/03/2015 annulé et remplacé par le texte n°55 du10/10/2015</t>
  </si>
  <si>
    <t>texte n°98 du 11/03/2015 annulé et remplacé par le texte n°55 du10/10/2015</t>
  </si>
  <si>
    <t>texte n°98 du 11/03/2016 annulé et remplacé par le texte n°55 du10/10/2015</t>
  </si>
  <si>
    <t>texte n°98 du 11/03/2017 annulé et remplacé par le texte n°55 du10/10/2015</t>
  </si>
  <si>
    <t>BIO REACTION SYSTEM 
SBR 5 000 Litres</t>
  </si>
  <si>
    <t>2 x (2,38 x 1,58 x 1,85)</t>
  </si>
  <si>
    <t>OXYFIX C-90 MB (2015_01) 11 EH</t>
  </si>
  <si>
    <t>2015-001-ext09</t>
  </si>
  <si>
    <t>2 x (2,38 x 1,58 x2,25)</t>
  </si>
  <si>
    <t>OXYFIX C-90 (2015_01) 14 EH</t>
  </si>
  <si>
    <t>2015-001-ext10</t>
  </si>
  <si>
    <t>OXYFIX C-90 (2015_01) 17 EH</t>
  </si>
  <si>
    <t>OXYFIX C-90 MB (2015_01) 20 EH</t>
  </si>
  <si>
    <t xml:space="preserve">
texte n°106 du 3/02/2015</t>
  </si>
  <si>
    <t>OXYFIX C-90 MB (2015_01) 4EH cloisons inox</t>
  </si>
  <si>
    <t>OXYFIX C-90 MB (2015_01) 4EH 
cloisons BFHP</t>
  </si>
  <si>
    <t xml:space="preserve"> texte n°106 du 3/02/15</t>
  </si>
  <si>
    <t>OXYFIX C-90 MB (2015_01) 5EH 
cloisons Inox</t>
  </si>
  <si>
    <t>OXYFIX C-90 MB (2015_01) 5 EH
cloisons BFHP</t>
  </si>
  <si>
    <t>texte n° 106 du 3/02/15</t>
  </si>
  <si>
    <t>OXYFIX C-90 MB (2015_01) 6EH 
cloisons Inox</t>
  </si>
  <si>
    <t>OXYFIX C-90 MB (2015_01) 6EH
cloisons BFHP</t>
  </si>
  <si>
    <t>cuves : béton (BFHP)
cloisons :  béton (BFHP)</t>
  </si>
  <si>
    <t>Tous les 16 mois</t>
  </si>
  <si>
    <t>Cuve : béton (BFHP)
Cloisons : inox</t>
  </si>
  <si>
    <t>Cuve : béton (BFHP)
Cloisons : béton (BFHP)</t>
  </si>
  <si>
    <t>8 m2</t>
  </si>
  <si>
    <t xml:space="preserve">2 x (2,38 x1,58 x 1,85) </t>
  </si>
  <si>
    <t>OXYFIX C-90 MB (2015_01) 9EH</t>
  </si>
  <si>
    <t>texte n°106 du 3/02/16</t>
  </si>
  <si>
    <t>2015-001-ext08</t>
  </si>
  <si>
    <t>2015-001-ext06</t>
  </si>
  <si>
    <t>2015-001-ext04</t>
  </si>
  <si>
    <t>2 cuves, 3 compartiments : 
décanteur primaire (6 100 L)
réacteur biologique (3 400 L) rempli d'oxybee
clarificateur (2 480 L)</t>
  </si>
  <si>
    <t>Contrat : 141 € TTC / an</t>
  </si>
  <si>
    <t>Monocuve à 3 compartiments : 
décanteur primaire (2320L)
réacteur biologique (870L) rempli d'oxybee
clarificateur (870L)</t>
  </si>
  <si>
    <t>Contrat : 242 € TTC / an</t>
  </si>
  <si>
    <t>ACTIBLOC 
30-25 LT 4 EH</t>
  </si>
  <si>
    <t>2012-009-mod01-ext09-mod01</t>
  </si>
  <si>
    <t>2 cuves :
décanteur primaire (3 170L)
réacteur (2 260L)</t>
  </si>
  <si>
    <t>Décanteur : 2,70 x 1,19 x 1,40
Réacteur : 2 x 1,19 x 1,40</t>
  </si>
  <si>
    <t>1 diffuseur à disque membranaire, au fond du réacteur et alimentés par un compresseur</t>
  </si>
  <si>
    <t>ACTIBLOC 
30-25 LT 6 EH</t>
  </si>
  <si>
    <t>2012-009-mod01-ext10-mod01</t>
  </si>
  <si>
    <t>ACTIBLOC 
30-35 LT 8 EH</t>
  </si>
  <si>
    <t>2012-009-mod01-ext11-mod01</t>
  </si>
  <si>
    <t>2 cuves :
décanteur primaire (3 170L)
réacteur (3 240L)</t>
  </si>
  <si>
    <t>Décanteur : 2,70 x 1,19 x 1,40
Réacteur : 2,75 x 1,19 x 1,40</t>
  </si>
  <si>
    <t>6,5 m²</t>
  </si>
  <si>
    <t>2 diffuseurs à disque membranaire, au fond du réacteur et alimentés par un compresseur</t>
  </si>
  <si>
    <t>Monocuve à 3 compartiments : 
décanteur primaire (3 000 L)
réacteur biologique (1017 L) rempli d'oxybee
clarificateur (954 L)</t>
  </si>
  <si>
    <t>Monocuve à 3 compartiments : 
décanteur primaire (2 870  L)
réacteur biologique (1 050 L) rempli d'oxybee
clarificateur (1  053 L)</t>
  </si>
  <si>
    <t>2 cuves : 
décanteur primaire (4 230 L)
réacteur biologique (2 340 L) rempli d'oxybee
et clarificateur (1  730  L)</t>
  </si>
  <si>
    <t>2 cuves : 
décanteur primaire (5 200 L)
réacteur biologique (2 920 L) rempli d'oxybee
clarificateur (2 130 L)</t>
  </si>
  <si>
    <t>2 cuves  : 
décanteur primaire (4 230 L)
réacteur biologique (2 340 L) rempli d'oxybee
clarificateur (1 730 L)</t>
  </si>
  <si>
    <t>2 cuves : 
décanteur primaire (6 100 L)
réacteur biologique (3 400 L) rempli d'oxybee
clarificateur (2 480 L)</t>
  </si>
  <si>
    <t>Contrat : 170 € TTC / an</t>
  </si>
  <si>
    <t>Contrat : 232 € TTC / an</t>
  </si>
  <si>
    <t>2 500 kg + 2 650 kg</t>
  </si>
  <si>
    <t>3 200 kg + 3975 kg</t>
  </si>
  <si>
    <t>environ 37 € / an</t>
  </si>
  <si>
    <t>0,97 Kwh/j</t>
  </si>
  <si>
    <t>1,73 Kwh/j</t>
  </si>
  <si>
    <t>2 500 kg + 2 980 kg</t>
  </si>
  <si>
    <t>2,23 Kwh/j</t>
  </si>
  <si>
    <t>154 Kg</t>
  </si>
  <si>
    <t>192 Kg</t>
  </si>
  <si>
    <t>210 Kg</t>
  </si>
  <si>
    <t>1 disque membranaire microperforé</t>
  </si>
  <si>
    <t>58,31| / an</t>
  </si>
  <si>
    <t>91,16 | / an</t>
  </si>
  <si>
    <t>108 | / an</t>
  </si>
  <si>
    <t>« Guide de l’usager – Manuel d’utilisation des microstations d’épuration GRAF EasyOne 12 et 15 EH », septembre 2015, 83 pages</t>
  </si>
  <si>
    <t>Décanteur primaire &lt; à 30% (L'opération de vidange portera à la fois sur le décanteur primaire et le clarificateur)</t>
  </si>
  <si>
    <t>4,1 m²</t>
  </si>
  <si>
    <t>décanteur primaire : 1,17 x 1,17 x 1,85
réacteur : 1,17 x 1,17 x 1,85
décanteur final : 1,17 x 1,17 x 1,85</t>
  </si>
  <si>
    <t>Guide utilisateur, PureStation EP600, Août 2015, 36 pages</t>
  </si>
  <si>
    <t>environ 23 € TTC / an</t>
  </si>
  <si>
    <t>39 dB</t>
  </si>
  <si>
    <t>2011-003 et 
2011-003 bis 
et 2011-003 bis-mod01</t>
  </si>
  <si>
    <t xml:space="preserve">
texte n°112 du 04/02/2011 (2011-003) et texte n°166 du 04/07/2012 annulé et remplacé par le texte n°119 du 06/11/2015</t>
  </si>
  <si>
    <t>texte n°166 du 04/07/2012 annulé et remplacé par le texte n°119 du 06/11/2015</t>
  </si>
  <si>
    <t>7 mois</t>
  </si>
  <si>
    <t>3 cuves : 
décanteur primaire (1,10m3)
réacteur avec clarification intermédiaire (1,15 m3)
décanteur final (1,10m3)</t>
  </si>
  <si>
    <t>3 cuves : 
décanteur primaire (2,70 m3)
réacteur avec clarification intermédiaire (1,19 m3)
décanteur final (1,1 m3)</t>
  </si>
  <si>
    <t>décanteur : 2,36 x 1,21 x 2,00
réacteur : 1,17 x 1,17 x 2,00
décanteur : 1,17 x 1,17 x 2,00</t>
  </si>
  <si>
    <t>6,80 x 1,50 x 1,75</t>
  </si>
  <si>
    <t>10,2 m²</t>
  </si>
  <si>
    <t>du clarificateur au décanteur primaire et au réacteur biologique par des pompes par injection d’air</t>
  </si>
  <si>
    <t>6 aérateurs à disques membranaires microperforés placés au fond de la cuve</t>
  </si>
  <si>
    <t>texte n°138 du 09/07/2010 
abrogé par le 
texte n°121 du 01/04/2011 annulé et remplacé par le texte n°92 du 17 mars 2015</t>
  </si>
  <si>
    <t>2011-007 annulé et remplacé par 2011-007-ext01</t>
  </si>
  <si>
    <t>2011-007 annulé et remplacé par 2011-007-ext02</t>
  </si>
  <si>
    <t>COMPACT'O 4ST2 (Types S et R)</t>
  </si>
  <si>
    <t>COMPACT'O 5ST2 (Types S et R)</t>
  </si>
  <si>
    <t>COMPACT'O 6ST2 (Types S et R)</t>
  </si>
  <si>
    <t>texte n°121 du 01/04/2011 annulé et remplacé par le texte n°92 du 17 mars 2015</t>
  </si>
  <si>
    <t>Filière d’assainissement non collectif COMPACT’O ST2 – Notice technique – Installation, exploitation et entretien, 18 décembre 2014, 78 pages</t>
  </si>
  <si>
    <t>Tous les 48 mois</t>
  </si>
  <si>
    <t>Fosse : 38 cm Filtres : 50 cm</t>
  </si>
  <si>
    <t>FTE = 3,10 m²
Filtre = 1,55 m²</t>
  </si>
  <si>
    <t>FTE (S) : 260 kg
filtre (S) : 220 kg                    FTE (R) : 310 kg
filtre (R) : 245 kg</t>
  </si>
  <si>
    <t>FTE = 4,3 m²
Filtre = 2,10 m²</t>
  </si>
  <si>
    <t>X-Perco France C-90
7 EH bicuve(3,5 m³)</t>
  </si>
  <si>
    <t>X-Perco France C-90
7 EH bicuve (4,5 m³)</t>
  </si>
  <si>
    <t>Béton (Réhausse possible en Polyéthylène)</t>
  </si>
  <si>
    <t>2,55 x 2,10 x 1,49</t>
  </si>
  <si>
    <t>5, 4 m²</t>
  </si>
  <si>
    <t>4 315 kg</t>
  </si>
  <si>
    <t>2 260 + 2 780 kg</t>
  </si>
  <si>
    <t>Traitement primaire : 2, 20 x 1,69 x 1,49
Traitement secondaire : 2,20 x 1,25 x 1,49</t>
  </si>
  <si>
    <t>Traitement primaire : 2,20 x 1,69 x 1,49
Traitement secondaire : 2,20 x 1,69 x 1,49</t>
  </si>
  <si>
    <t>2 260 + 3 540 kg</t>
  </si>
  <si>
    <t>Traitement primaire : 2,38 x 1,58 x 1,85
Traitement secondaire : 2,20 x 1,69 x 1,49</t>
  </si>
  <si>
    <t>2 500 + 3 540 kg</t>
  </si>
  <si>
    <t>Traitement primaire : 2,55 x 2,20 x 1,49
Traitement secondaire : 2,55 x 2,20 x 1,49</t>
  </si>
  <si>
    <t>11,3 m²</t>
  </si>
  <si>
    <t>11,1 m²</t>
  </si>
  <si>
    <t>3 365 +  2 x 2 780 kg</t>
  </si>
  <si>
    <t>3 365 + 5 285 kg</t>
  </si>
  <si>
    <t>2 750 + 5 285 kg</t>
  </si>
  <si>
    <t>Traitement primaire : 2,38 x 1,58 x 2,25
Traitement secondaire : 2,55 x 2,20 x 1,49</t>
  </si>
  <si>
    <t>9,4 m²</t>
  </si>
  <si>
    <t>Traitement primaire : 2,38 x 1,58 x 2,65
Traitement secondaire : 2 x (2,2 x 1,69 x 1,49)</t>
  </si>
  <si>
    <t>Traitement primaire : 2,55 x 2,20 x 1,49
Traitement secondaire : 2 x (2,2 x 1,25 x 1,49)</t>
  </si>
  <si>
    <t>11,2 m²</t>
  </si>
  <si>
    <t>3 100 + 2 x 3 540 kg</t>
  </si>
  <si>
    <t>Traitement primaire : 2,38 x 1,58 x 2,65
Traitement secondaire : 2,55 x 2,20 x 1,49</t>
  </si>
  <si>
    <t>3 100 + 5 285 kg</t>
  </si>
  <si>
    <t>5 700 + 2 x 3 540 kg</t>
  </si>
  <si>
    <t>Traitement primaire : 2,60 x 2,38 x 2,40
Traitement secondaire : 2 x (2,2 x 1,69 x 1,49)</t>
  </si>
  <si>
    <t>13,7 m²</t>
  </si>
  <si>
    <t>Traitement primaire : 2,60 x 2,38 x 2,40
Traitement secondaire : 2 x (2,55 x 2,2 x 1,49)</t>
  </si>
  <si>
    <t>11,8 m²</t>
  </si>
  <si>
    <t>17,4m²</t>
  </si>
  <si>
    <t>Traitement primaire : 3,70 x 2,38 x 2,40
Traitement secondaire : 2 x (2,55 x 2,20 x 1,49)</t>
  </si>
  <si>
    <t>5 700 + 2 x 5 285 kg</t>
  </si>
  <si>
    <t>20 m²</t>
  </si>
  <si>
    <t>160 € TTC/an</t>
  </si>
  <si>
    <t>180 € TTC/an</t>
  </si>
  <si>
    <t>5 700 +2 x 5 285 kg</t>
  </si>
  <si>
    <t>FTE 3 m3 à deux compartiments 
(2m3 + 1m3)
+ 
filtre compact à 6 lits de laine de roche séparés par une couche d'aération et alimenté par une rampe de répartition en boucle fermée 
(Hcouche : LR 0,30 m + AE 0,30 m + LR 0,45 m)</t>
  </si>
  <si>
    <t>FTE 5 m3
+ 
filtre compact à 7 lits de laine de roche séparés par une couche d'aération et alimenté par une rampe de répartition en boucle fermée
(Hcouche : LR 0,40 m + AE 0,30 m + LR 0,45 m)</t>
  </si>
  <si>
    <t>Ensemble de cuves : 
FTE à 2 compartiments (2 x 2,5m³) avec préfiltre en forme d'écouvillon
+ 1 auget SEBICO 50 Litres/bachée                                                                                   + 
4 filtres compacts (4 EH)  remplis de 5 lits de laine de roche et 1 lit de réaération (Hcouche : LR 0,44 m + AE 0,22 m + LR 0,65 m)</t>
  </si>
  <si>
    <t>Ensemble de cuves : 
FTE à 2 compartiments (2 x 2,5m³) avec préfiltre en forme d'écouvillon
+ 1 auget SEBICO 50 Litres/bachée                                                                                   + 
2 filtres compacts (6 EH)  remplis de 5 lits de laine de roche et 1 lit de réaération  (Hcouche : LR 0,44 m + AE 0,22 m + LR 0,65 m)</t>
  </si>
  <si>
    <t>Ensemble  de cuves : 
FTE à 2 compartiments (2 x 2,5m³) avec préfiltre en forme d'écouvillon
+ 1 auget SEBICO 50 Litres/bachée                                                                                   + 
2 filtres compacts (4 EH) remplis de 5 lits de laine de roche et 1 lit de réaération  (Hcouche : LR 0,44 m + AE 0,22 m + LR 0,65 m)</t>
  </si>
  <si>
    <t>Ensemble de 2 cuves : 
FTE à 2 compartiments (2x1,8m³) avec préfiltre en forme d'écouvillon
+
filtre compact rempli de 5 lits de laine de roche et 1 lit de réaération  (Hcouche : LR 0,44 m + AE 0,22 m + LR 0,65 m)</t>
  </si>
  <si>
    <t>alimentation en EU brutes par pompe de relevage
filtre planté de roseaux vertical étanche (24m2) à 2 lits parallèles alimentés en alternance muni d'une grille de protection
filtre planté de macrophytes horizontal étanche (24m2) avec une zone de drainage
implantation à plus de 10 m de l'habitation et clôture des filtres</t>
  </si>
  <si>
    <t xml:space="preserve">2014-004-mod01
</t>
  </si>
  <si>
    <t>3 300 Kg</t>
  </si>
  <si>
    <t xml:space="preserve">2014-004-ext01
</t>
  </si>
  <si>
    <t xml:space="preserve">2014-004-ext02
</t>
  </si>
  <si>
    <t xml:space="preserve">2014-004-ext03
</t>
  </si>
  <si>
    <t>environ 58 ou 66 € TTC / an</t>
  </si>
  <si>
    <t>environ 29 ou 41 € TTC / an</t>
  </si>
  <si>
    <t>environ 58 ou 66  € TTC / an</t>
  </si>
  <si>
    <t>41 ou 45 dB</t>
  </si>
  <si>
    <t>33 ou 36 dB</t>
  </si>
  <si>
    <t>40 ou 36 dB</t>
  </si>
  <si>
    <t>2 x 3 300 Kg</t>
  </si>
  <si>
    <t>2x (2,45x 1,75 x 2,00)</t>
  </si>
  <si>
    <t>2 x 216 kg</t>
  </si>
  <si>
    <t>2 x (2,48 x 1,97 x 1,93)</t>
  </si>
  <si>
    <t>gravitaire du décanteur primaire au réacteur
du réacteur à la sortie par une pompe à injection d'air
évacuation des eaux traitées activée par une vanne flottante</t>
  </si>
  <si>
    <t>du réacteur au décanteur primaire par une pompe à injection d'air 
recirculation des boues activée par une vanne flottante</t>
  </si>
  <si>
    <t>filtres : 
12 m² + 12 m²</t>
  </si>
  <si>
    <t>filtres : 
14 m² + 14 m²</t>
  </si>
  <si>
    <t>filtres : 
16 m² + 16 m²</t>
  </si>
  <si>
    <t>filtres : 
18 m² + 18 m²</t>
  </si>
  <si>
    <t>filtres : 
20 m² + 20 m²</t>
  </si>
  <si>
    <t>filtres : 
24 m² + 24 m²</t>
  </si>
  <si>
    <t>filtres : 
28 m² + 28 m²</t>
  </si>
  <si>
    <t>filtres : 
32 m² + 32,1 m²</t>
  </si>
  <si>
    <t>filtres : 
36 m² + 36 m²</t>
  </si>
  <si>
    <t>filtres : 
40 m² + 40 m²</t>
  </si>
  <si>
    <t>Cuve à 2 compartiments :
1 décanteur primaire (1,8 m³)
1 réacteur (1,8 m³)</t>
  </si>
  <si>
    <t>Cuve octogonale à 2 compartiments :
1 décanteur primaire (2,5 m³)
1 réacteur (1,9 m³)</t>
  </si>
  <si>
    <t>2 cuves octogonales :
1 décanteur primaire (4,4 m³)
1 réacteur (4,4 m³)</t>
  </si>
  <si>
    <t>Cuve à 2 compartiments :
1 décanteur primaire (5 m³)
1 réacteur (1,6 m³)</t>
  </si>
  <si>
    <t>Cuve à 2 compartiments :
1 décanteur primaire (3 m³)
1 réacteur (3 m³)</t>
  </si>
  <si>
    <t>2 Cuves  :
1 décanteur primaire (4,1m³)
1 réacteur (4,1 m³)</t>
  </si>
  <si>
    <t>Monocuve à 3 compartiments :
décanteur primaire (1,78 m³)
réacteur biologique (0,9 m³)
clarificateur (1,04 m³)</t>
  </si>
  <si>
    <t>texte n°93 du 09/01/2013 
annulé et remplacé par le 
texte n°36 du 27/01/2013 annulé et remplacé par le texte n°115 du 3 février 2016</t>
  </si>
  <si>
    <t>texte n°82 du 14/08/2014 annulé et remplacé par le texte n°115 du 3 février 2016</t>
  </si>
  <si>
    <t>2012-041-ext04 et 2012-041-ext04-mod01</t>
  </si>
  <si>
    <t>2012-041-ext05 et 2012-041-ext05-mod01</t>
  </si>
  <si>
    <t>2012-041-ext06 et 2012-041-ext06-mod01</t>
  </si>
  <si>
    <t>2012-041-ext07 et 2012-041-ext07-mod01</t>
  </si>
  <si>
    <t>2012-041-ext08 et 2012-041-ext08-mod01</t>
  </si>
  <si>
    <t>InnoClean PLUS EW4-6</t>
  </si>
  <si>
    <t>2012-041-mod01</t>
  </si>
  <si>
    <t>"Notice d'installation, de mise en œuvre et d'entretien, Micro station d'épuration KESSEL InnoClean PLUS, EW4-6 (4 EH et 6 EH), EW8 (8 EH) et EW10 (10 EH) , septembre 2015, 50 pages</t>
  </si>
  <si>
    <t> Notice d'installation, de mise en œuvre et d'entretien, Microstation d'épuration KESSEL InnoClean PLUS, EW12 (12 EH), EW14 (14 EH), EW16 (16 EH), EW18 (18EH) et EW 20 (20 EH) , septembre 2015, 50 pages</t>
  </si>
  <si>
    <t>0,93 kWh/jour</t>
  </si>
  <si>
    <t>1,17 kWh/jour</t>
  </si>
  <si>
    <t>46 db</t>
  </si>
  <si>
    <t xml:space="preserve">ECOPACT’O 5EH (types S et R) </t>
  </si>
  <si>
    <t>970 kg</t>
  </si>
  <si>
    <t>1 300 kg</t>
  </si>
  <si>
    <t>1 130 kg</t>
  </si>
  <si>
    <t>texte n°115 du 03/02/2016</t>
  </si>
  <si>
    <t>SOHÉ ASSAINISSEMENT</t>
  </si>
  <si>
    <t>DEBEO 5</t>
  </si>
  <si>
    <t>2016-001</t>
  </si>
  <si>
    <t>Poste d'injection de marque JETLY modèle FEKAFOS ENTER 271 de 270 L
Bassin de traitement à bâtir en béton banché avec enduit hydrofuge</t>
  </si>
  <si>
    <t>une pompe alimente 2 rampes chacune équipée de 4 diffuseurs</t>
  </si>
  <si>
    <t>4 cheminées de ventilation DN 100 mm remontant à la surface du filtre : 2 partant du fond du bassin et 2 partant de la structure avéolaire située sous le média filtrant</t>
  </si>
  <si>
    <t>0,2 kWh/jour</t>
  </si>
  <si>
    <t>guide d’utilisation (Gamme «DEBEO», Modèle «DEBEO 5» 5 EH, décembre 2015, 73 pages)</t>
  </si>
  <si>
    <t>Contrat : 150 € TTC / an</t>
  </si>
  <si>
    <t>FTE standards :                              2 x 217 kg                                    FTE renforcés : 2 x 217 Kg                       Filtres standards : 2 x 295 kg                               Filtres  renforcés : 2 x 328 kg</t>
  </si>
  <si>
    <t>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t>
  </si>
  <si>
    <t>3,585 x 2,3 x 1,45</t>
  </si>
  <si>
    <t>Diamond DMS 20</t>
  </si>
  <si>
    <t>2015-011</t>
  </si>
  <si>
    <t>Polyester renforcé de fibres de verre</t>
  </si>
  <si>
    <t>alarme
visuelle
et
sonore</t>
  </si>
  <si>
    <t>2015-011-ext01</t>
  </si>
  <si>
    <t>Diamond DMS 5</t>
  </si>
  <si>
    <t>Diamond DMS 10</t>
  </si>
  <si>
    <t>Diamond DMS 15</t>
  </si>
  <si>
    <t xml:space="preserve">
48dB 
</t>
  </si>
  <si>
    <t>PureStation PS15V</t>
  </si>
  <si>
    <t>Thomas: 3,67
kWh/jour</t>
  </si>
  <si>
    <t>ALIAXIS UI</t>
  </si>
  <si>
    <t>BIOXYMOP 6025/06/AC</t>
  </si>
  <si>
    <t>EASYONE 12 EH</t>
  </si>
  <si>
    <t>2015-008-ext03</t>
  </si>
  <si>
    <t>texte n°171 du 13/11/2015</t>
  </si>
  <si>
    <t>Cuve :                                                                            3,50 x 2,04 x 2,09</t>
  </si>
  <si>
    <t>7,14 m²</t>
  </si>
  <si>
    <t>Gravitaire de la zone de tranquilisation à la zone de traitement (sous la cloison au fd du bassin) Evacuation de l'eau traitée par un levier d'extraction en PE (fonctionnant selon le principe d'une pompe à injection d'air)</t>
  </si>
  <si>
    <t>3 diffuseurs fines bulles à membrane micro-perforée sous forme de disque alimentés par un surpresseur</t>
  </si>
  <si>
    <t>Mise en place d'une ventilation secondaire pas obligatoire car la station ne génère pas de gaz de fermentation                                                  +                                                                   Possibilité de ventiler chaque cuve (appel d'air)</t>
  </si>
  <si>
    <t>1,42 kWh/j</t>
  </si>
  <si>
    <t>HP150 : 45 dB</t>
  </si>
  <si>
    <t>Clarificateur     &lt; à 30%</t>
  </si>
  <si>
    <t>EASYONE 15 EH</t>
  </si>
  <si>
    <t>2015-008-ext04</t>
  </si>
  <si>
    <t>Cuve :                                                                            3,52 x 2,24 x 2,29</t>
  </si>
  <si>
    <t>7,88 m²</t>
  </si>
  <si>
    <t>2,22 kWh/j</t>
  </si>
  <si>
    <t>HP200 : 46 dB</t>
  </si>
  <si>
    <t>2015-011-ext02</t>
  </si>
  <si>
    <t>2015-011-ext03</t>
  </si>
  <si>
    <t>cuve tronconique à axe vertical à deux compartiments : réacteur biologique (1,47m³) et clarificateur (1,66 m³)</t>
  </si>
  <si>
    <t>cuve tronconique à axe vertical à deux compartiments : réacteur biologique (0,60 m³) et clarificateur (1,04m³)</t>
  </si>
  <si>
    <t>cuve tronconique à axe vertical à deux compartiments : réacteur biologique (1,02 m³) et clarificateur (1,45 m³)</t>
  </si>
  <si>
    <t>3,4 m²</t>
  </si>
  <si>
    <t>8 cm</t>
  </si>
  <si>
    <t>10 cm</t>
  </si>
  <si>
    <t>volume utile de la cuve &lt; à 30 %</t>
  </si>
  <si>
    <t>4 mois</t>
  </si>
  <si>
    <t>2 mois</t>
  </si>
  <si>
    <t>3 mois</t>
  </si>
  <si>
    <t>Décanteur primaire : 
2,70 x 1,19 x 1,44
Réacteur : 
1,90 x 1,19 x 1,44
Décanteur secondaire : 
1,90 x 1,19 x 1,44</t>
  </si>
  <si>
    <t>2,16 kWh/j</t>
  </si>
  <si>
    <t>BIO REACTION SYSTEM 
SBR-9000 litres</t>
  </si>
  <si>
    <t>2010-010-ext04</t>
  </si>
  <si>
    <t>4,22 kWh/j</t>
  </si>
  <si>
    <t>Tous les 13,5 mois</t>
  </si>
  <si>
    <t>BIO REACTION SYSTEM 
SBR-10000 litres</t>
  </si>
  <si>
    <t>2010-010-ext05</t>
  </si>
  <si>
    <t>2,16 kwh/j</t>
  </si>
  <si>
    <t>BIO REACTION SYSTEM 
SBR 8000 Litres</t>
  </si>
  <si>
    <t>FTE : 2,70 x 1,19 x 1,44
Réacteur : 
2,70 x 1,19 x 1,44
Décanteur secondaire : 
1,90 x 1,19 x 1,44</t>
  </si>
  <si>
    <t>4 cuves : 
1  FTE (4 000L) cylindrique
2 bioréacteur (3 000L x 2) rempli de treillis tubulaires en PEHD
1 décanteur secondaire (3 000L)</t>
  </si>
  <si>
    <t>FTE : 2,39 x 1,65 x 1,65
Réacteur : 
2,70 x 1,19 x 1,44 (par cuve)
Décanteur secondaire : 
2,7 x 1,19 x 1,44</t>
  </si>
  <si>
    <t>1 cuve comprenant : 
1 décanteur (2 480 L)
1 bioréacteur (2 570 L) 
1 décanteur secondaire (1 580 L)</t>
  </si>
  <si>
    <t>BIO REACTION SYSTEM 
SBR 5 000 litres</t>
  </si>
  <si>
    <t>environ 347 € / an</t>
  </si>
  <si>
    <t>environ 66 € / an</t>
  </si>
  <si>
    <t>environ 86 € / an</t>
  </si>
  <si>
    <t>&lt;38 dB</t>
  </si>
  <si>
    <t>&lt;42 dB</t>
  </si>
  <si>
    <t>décanteur = 2,3 m²
réacteur = 2,3 m²
décanteur secondaire = 1,3 m²</t>
  </si>
  <si>
    <t>FTE = 2,3 m²
réacteur = 2,3 m²
décanteur secondaire = 2,3 m²</t>
  </si>
  <si>
    <t>FTE = 3,2 m²
réacteur = 3,2 m²
décanteur secondaire = 2,3 m²</t>
  </si>
  <si>
    <t>3 cuves rectangulaires : 
1 décanteur (3 000 L)
1 bioréacteur (2 000 L) 
1 décanteur secondaire (2 000L)</t>
  </si>
  <si>
    <t>3 cuves rectangulaires : 
1 décanteur (3 900 Litres)
1 bioréacteur (3 000 Litres) 
1 décanteur secondaire (2 000 Litres)</t>
  </si>
  <si>
    <t>3 cuves rectangulaires : 
1 décanteur (4 670 Litres)
1 bioréacteur (3 000 Litres) 
1 décanteur secondaire (2 000 Litres)</t>
  </si>
  <si>
    <t>Décanteur primaire : 
2,05 x 1,85 x 1,55
Réacteur : 
2,70 x 1,19 x 1,44
Décanteur secondaire : 
1,90 x 1,19 x 1,44</t>
  </si>
  <si>
    <t>Décanteur primaire : 
2,43 x 1,85 x 1,55
Réacteur : 
2,70 x 1,19 x 1,44
Décanteur secondaire : 
1,90 x 1,19 x 1,44</t>
  </si>
  <si>
    <t>8,2 m²</t>
  </si>
  <si>
    <t>FTE : 4 m²
2 réacteurs : 6,4 m²
1 décanteur secondaire : 3,2 m²</t>
  </si>
  <si>
    <t>FTE = 3,2 m²
réacteur = 2,3 m²
décanteur secondaire = 2,3 m²</t>
  </si>
  <si>
    <t>FTE = 3,8 m²
réacteur = 3,2 m²
décanteur secondaire = 2,3 m²</t>
  </si>
  <si>
    <t>FTE = 4,5 m²
réacteur = 3,2 m²
décanteur secondaire = 2,3 m²</t>
  </si>
  <si>
    <t>2 diffuseurs à membrane sous forme de disque microperforée placés au fond du réacteur et alimentés par un surpresseur</t>
  </si>
  <si>
    <t xml:space="preserve">2 diffuseurs à membrane microperforée sous forme de tube placés au fond du réacteur et alimenté par un surpresseur </t>
  </si>
  <si>
    <t>3 diffuseurs à membrane sous forme de disque microperforée placés au fond du réacteur et alimentés par un surpresseur</t>
  </si>
  <si>
    <t>6 diffuseurs à membrane sous forme de disque microperforée placés au fond du réacteur (3 par réacteur) et alimentés par un surpresseur</t>
  </si>
  <si>
    <t>FTE au choix :                                                             ADG : 2,35 x 1,18 x 1,67                                             Boralit : 2,35 x 1,35 x 1,90                                            O Beton : 2,45 x 2,20 x 1,25                                    Sebico 30 BI : 2,40 x 1,20 x 1,66                           Sebico Fan 30 FI : 2,55 x 1,23 x 1,47                                                          Filtre : 2,18 x 2,18 x 1,00</t>
  </si>
  <si>
    <t>FTE au choix :                                                              ADG : 2,35 x 1,54 x 1,67                                            Boralit : 2,40 x 2,07 x 2,50                                          O Beton : 2,45 x 2,20 x 1,50                                    Sebico 50 BI : 2,41 x 1,64 x 1,90                             Sebico Fan 50 FI : 2,80 x 1,75 x 1,69                                                          Filtre : 3,70 x 2,18 x 1,00</t>
  </si>
  <si>
    <t xml:space="preserve">FTE 4,1 ou 4,5 ou 5,0 ou 5,4 m³                                      +  Poste de relevage (Bachée 54 L)                              +  Filtre compact rempli de fragments de coco (8,10 m²)                                                                       </t>
  </si>
  <si>
    <t xml:space="preserve">FTE 2,2 ou 3 m³ +                                                        Poste de relevage (Bachée 30 L) +                                                         Filtre compact rempli de fragments de coco (4,75 m²)                                                                       </t>
  </si>
  <si>
    <t>495 Kg</t>
  </si>
  <si>
    <t>SECOH : 0,8  kWh/j</t>
  </si>
  <si>
    <t>SECOH : 0,55 kWh/jour</t>
  </si>
  <si>
    <t xml:space="preserve">Environ 33 € TTC / an </t>
  </si>
  <si>
    <t>SECOH : 2,2 kWh/j</t>
  </si>
  <si>
    <t>environ 151€ TTC / an</t>
  </si>
  <si>
    <t xml:space="preserve">PureStation EP600 </t>
  </si>
  <si>
    <t>1 regard de distribution
1 système d'alimentation gravitaire
2 cuves de filtre planté vertical (2 x 6 m2) parallèles alimentées en alternance
1 tuyau de collecte en fond de filtre + 1 regard de collecte
1 canalisation d'évacuation
Protection permanente : grille maillage 5x5cm + clôture de 80cm de haut
Implantation : à plus de 5 m de l'habitation</t>
  </si>
  <si>
    <t>TELENE</t>
  </si>
  <si>
    <t>AQUA-TELENE KGRNF-5</t>
  </si>
  <si>
    <t>2015-012</t>
  </si>
  <si>
    <t>texte n°164  du 14/11/2015</t>
  </si>
  <si>
    <t>Microstation à cultures fixées (procédé du lit fluidisé)</t>
  </si>
  <si>
    <t>Polydicyclopentadiène (pDCPD)</t>
  </si>
  <si>
    <t>278 x 98 x 179</t>
  </si>
  <si>
    <t xml:space="preserve">du réacteur au décanteur primaire par une pompe à injection d'air </t>
  </si>
  <si>
    <t>Tube bouclé membranaire microperforé placé au fond du réacteur biologique et alimenté par un surpresseur</t>
  </si>
  <si>
    <t>Guide de l’AQUA-TELENE® KGRNF-5, version 2015-09, 56 pages</t>
  </si>
  <si>
    <t xml:space="preserve">Contrat d'entretien :
120 € TTC / an </t>
  </si>
  <si>
    <t>cuve : 3 ans   
surpresseur : 3 ans</t>
  </si>
  <si>
    <t>Cuve parallélépipédique à 4 compartiments :
- 1 décanteur primaire, avec modules cylindriques réticulaires; 
- 1 décanteur secondaire, avec média à structure filamentaire; 
- 1 réacteur biologique rempli de modules libres cylindriques servant de supports de fixation
- 1 clarificateur</t>
  </si>
  <si>
    <t>environ 54 € / an</t>
  </si>
  <si>
    <t>des volumes utiles cumulés des décanteurs primaire et secondaire</t>
  </si>
  <si>
    <t>FCI Aqua Technologie</t>
  </si>
  <si>
    <t>ECOFLO MAXI COCOONING 6 EH</t>
  </si>
  <si>
    <t>2015-013</t>
  </si>
  <si>
    <t>texte n° 180 du 27/12/2015</t>
  </si>
  <si>
    <t>Monocuve : 4,77 x 1,80 x 1,74</t>
  </si>
  <si>
    <t>Monocuve : 8,6 m²</t>
  </si>
  <si>
    <t>690 Kg</t>
  </si>
  <si>
    <t>gravitaire avec une répartition sur le filtre à l'aide d'un auget d'alimentation sur des plaques de distribution</t>
  </si>
  <si>
    <t>Guide de l'usager - Ecoflo Maxi Cocooning 6 EH, filière avec filtre à coco Premier Tech, octobre 2015, 34 pages</t>
  </si>
  <si>
    <t>Contrat d'entretien :
149,5 € TTC / an</t>
  </si>
  <si>
    <t>2013-12-mod01</t>
  </si>
  <si>
    <t>2013-12-mod02</t>
  </si>
  <si>
    <t>2013-12-mod02-ext01</t>
  </si>
  <si>
    <t>2013-12-mod02-ext02</t>
  </si>
  <si>
    <t>2013-12-mod02-ext03</t>
  </si>
  <si>
    <t>2013-12-mod02-ext04</t>
  </si>
  <si>
    <t>2013-12-mod02-ext05</t>
  </si>
  <si>
    <t>2013-12-mod02-ext06</t>
  </si>
  <si>
    <t>2013-12-mod02-ext07</t>
  </si>
  <si>
    <t>2013-12-mod02-ext08</t>
  </si>
  <si>
    <t>2013-12-mod02-ext09</t>
  </si>
  <si>
    <t>X-Perco France C-90
5 EH monocuve</t>
  </si>
  <si>
    <t>X-Perco France C-90
5 EH bicuve</t>
  </si>
  <si>
    <t>X-Perco France C-90
10 EH bicuve</t>
  </si>
  <si>
    <t>X-Perco France C-90
10 EH tricuve</t>
  </si>
  <si>
    <t>X-Perco France C-90
12 EH bicuve</t>
  </si>
  <si>
    <t>X-Perco France C-90
12 EH tricuve</t>
  </si>
  <si>
    <t>X-Perco France C-90
14 EH bicuve</t>
  </si>
  <si>
    <t>X-Perco France C-90
14 EH tricuve</t>
  </si>
  <si>
    <t>X-Perco France C-90
18 EH tricuve</t>
  </si>
  <si>
    <t>80 cm, au-delà étude complémentaire nécessaire</t>
  </si>
  <si>
    <t>11,3 mois</t>
  </si>
  <si>
    <t>11,8 mois</t>
  </si>
  <si>
    <t>8,4 mois</t>
  </si>
  <si>
    <t>9,8 mois</t>
  </si>
  <si>
    <t>8,2 mois</t>
  </si>
  <si>
    <t>9,6 mois</t>
  </si>
  <si>
    <t>8,3 mois</t>
  </si>
  <si>
    <t>12,3 mois</t>
  </si>
  <si>
    <t>8,6 mois</t>
  </si>
  <si>
    <t>12,8 mois</t>
  </si>
  <si>
    <t>entrée d’air par la canalisation de chute des eaux usées prolongée jusqu’au dessus du toit
+ 
ventilation secondaire amenée au faîte du toit et munie d'un extracteur
+
entrée d'air sur le filtre située à 20 cm au dessus du sol et munie d'1 chapeau d'évent</t>
  </si>
  <si>
    <t>Gravitaire à l'aide d'un auget basculant</t>
  </si>
  <si>
    <t>Gravitaire à l'aide de deux augets basculants</t>
  </si>
  <si>
    <t>Gravitaire à l'aide d'un répartiteur et d'un auget basculant</t>
  </si>
  <si>
    <t>Gravitaire à l'aide d'un répartiteur et des deux augets basculants</t>
  </si>
  <si>
    <t>FV : -80 cm
FH : -50 cm</t>
  </si>
  <si>
    <t>Cuve cylindrique                                                      diamètre de 2,24 m                                               hauteur de 2,31 m</t>
  </si>
  <si>
    <t>Cuve cylindrique                                                 diamètre de 2,20 m                                        hauteur de 2,25 m</t>
  </si>
  <si>
    <t>Cuve  cylindrique                                                               longueur : 2,00 m                                              largeur : 1,80 m                                               hauteur : 2,05 m</t>
  </si>
  <si>
    <t>Cuve : 450 kg</t>
  </si>
  <si>
    <t>57,49 | TTC/ an</t>
  </si>
  <si>
    <t>41,06 | TTC/ an</t>
  </si>
  <si>
    <t>100 | TTC/ an</t>
  </si>
  <si>
    <t>EASYONE 5 EH</t>
  </si>
  <si>
    <t>EASYONE 7 EH</t>
  </si>
  <si>
    <t>EASYONE 9 EH</t>
  </si>
  <si>
    <t>Cuve  cylindrique                                                               longueur : 2,28 m                                              largeur : 1,76 m                                               hauteur : 1,59 m</t>
  </si>
  <si>
    <t>Cuve  cylindrique                                                               longueur : 2,28 m                                              largeur : 1,99 m                                               hauteur : 1,82 m</t>
  </si>
  <si>
    <t>Cuve  cylindrique                                                               longueur : 2,39 m                                              largeur : 2,19 m                                               hauteur : 2,10 m</t>
  </si>
  <si>
    <t>4,54 m²</t>
  </si>
  <si>
    <t>5,23 m²</t>
  </si>
  <si>
    <t>53,79 |               TTC/ an</t>
  </si>
  <si>
    <t>120 | TTC/ an</t>
  </si>
  <si>
    <t>LP-80 : 35 dBA                                 JDK 80 : &lt;33 dBA</t>
  </si>
  <si>
    <t>Microstation à culture fixée  (procédé du lit fluidisé)</t>
  </si>
  <si>
    <t>Cuve cylindrique                                                 diamètre de 2,33 m                                        hauteur de 1,84 m</t>
  </si>
  <si>
    <t>Deux tubes membranaires microperforés placés en fond de compartiment</t>
  </si>
  <si>
    <t>Organes mécaniques/ électromécaniques :                  2ans                                             Cuve : 10 ans</t>
  </si>
  <si>
    <t xml:space="preserve">Takatsuki : 25,87| TTC/ an                                Nitto :                       36,96 | TTC/ an                    </t>
  </si>
  <si>
    <t>108 | TTC/ an</t>
  </si>
  <si>
    <t xml:space="preserve">Canalisation de chute des eaux usées : entrée d'air prolongée en ventilation primaire                                </t>
  </si>
  <si>
    <t xml:space="preserve">Canalisation de chute des eaux usées : entrée d'air prolongée en ventilation primaire +                                              Ventilation Secondaire (optionnelle)                        </t>
  </si>
  <si>
    <t>Takatsuki :                                                        HP100 : 38 dBA</t>
  </si>
  <si>
    <t xml:space="preserve">Takatsuki :                                                                   XP80 : 36 dBA Nitto :                             LA80 B : 45 dBA                                             </t>
  </si>
  <si>
    <t xml:space="preserve">Takatsuki :                                                          HP120 : 40 dBA                      </t>
  </si>
  <si>
    <t xml:space="preserve">45 cm </t>
  </si>
  <si>
    <t xml:space="preserve">30 cm </t>
  </si>
  <si>
    <t xml:space="preserve">80 cm </t>
  </si>
  <si>
    <t>D'un compartiment à un autre de façon gravitaire (sous la cloison au fond du bassin)</t>
  </si>
  <si>
    <t>Recirculation dans le décanteur primaire par une pompe à injection d'air placée dans le clarificateur</t>
  </si>
  <si>
    <t>ECOPHYLTRE                 5 EH</t>
  </si>
  <si>
    <t>2014-007-ext001</t>
  </si>
  <si>
    <t>texte n°92 du 28/07/2015</t>
  </si>
  <si>
    <t>Poste de relevage :                                     polyéthylène haute densité (PEHD)                                          2 Cuves :                                     polyester renforcé de verre (PRV)</t>
  </si>
  <si>
    <t xml:space="preserve">4 640 kg </t>
  </si>
  <si>
    <t>Cuves :                                                             Deux extracteurs d'aération de la couche intermédiaire de structure alvéolaire et deux évents d'aération de la couche inférieure de structure alvéolaire par cuve                                           Poste de relevage :                                       cheminée d'aération</t>
  </si>
  <si>
    <t>0,052 kWh/j</t>
  </si>
  <si>
    <t>2,14 € TTC/ an</t>
  </si>
  <si>
    <t>70 dBA</t>
  </si>
  <si>
    <t xml:space="preserve">Curage des boues de surface lorsque hauteur de boues = 10 cm sur le filtre </t>
  </si>
  <si>
    <t>Curage des boues de surface tous les 8 ans</t>
  </si>
  <si>
    <t>Indicateur de niveau avec alarme sonore et visuelle</t>
  </si>
  <si>
    <t>cuve : 15 ans (avec extension de garantie sinon 10 ans)</t>
  </si>
  <si>
    <t>Filtre : -118</t>
  </si>
  <si>
    <t>FTE : entrée d'air au-dessus du toit et sortie d'air au-dessus du faîte du toit avec un extracteur
+
Filtre : entrée d'air 10 cm au-dessus du sol avec un chapeau d'évent et extraction par une canalisation indépendante de celle de la FTE terminée au faîte du toit par un extracteur éolien ou ventilateur d'air électrique</t>
  </si>
  <si>
    <t>cuve : 20 ans            Durée de vie média filtrant 3 à 10 ans max</t>
  </si>
  <si>
    <t>Tous les 20 mois (72 cm de hauteur de boues)</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</si>
  <si>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</si>
  <si>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et renforts intérieurs
+ 
filtre compact à 6 lits de laine de roche séparés par une couche d'aération et alimenté par une rampe de répartition en boucle fermée
(Hcouche : LR 0,30 m + AE 0,30 m + LR 0,45 m)</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</si>
  <si>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</si>
  <si>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 
filtre compact à 6 lits de laine de roche séparés par une couche d'aération et alimenté par une rampe de répartition en boucle fermée
(Hcouche : LR 0,30 m + AE 0,30 m + LR 0,45 m)</t>
  </si>
  <si>
    <t>Ensemble de 2 cuves : 
FTE à 2 compartiments (2x2,5m³) avec préfiltre en forme d'écouvillon
+
filtre compact rempli de 5 lits de laine de roche et 1 lit de réaération  (Hcouche : LR 0,44 m + AE 0,22 m + LR 0,65 m)</t>
  </si>
  <si>
    <t>Ensemble de 2 cuves : 
FTE à 1 compartiment de 3,3 m³ avec préfiltre en forme d'écouvillon
+
filtre compact rempli de 5 lits de laine de roche et 1 lit de réaération (Hcouche : LR 0,44 m + AE 0,22 m + LR 0,65 m)</t>
  </si>
  <si>
    <t>Ensemble de 2 cuves : 
FTE à 1 compartiment de 4,2 m³ avec préfiltre en forme d'écouvillon
+
filtre compact rempli de 5 lits de laine de roche et 1 lit de réaération (Hcouche : LR 0,44 m + AE 0,22 m + LR 0,65 m)</t>
  </si>
  <si>
    <t>90 € TTC / an</t>
  </si>
  <si>
    <t>120 € TTC / an</t>
  </si>
  <si>
    <t>200 € TTC / an</t>
  </si>
  <si>
    <t>BIONUT 6051/06-1</t>
  </si>
  <si>
    <t>2015-005</t>
  </si>
  <si>
    <t>texte n°86 du 15/04/2015</t>
  </si>
  <si>
    <t>Filtre : -120</t>
  </si>
  <si>
    <t>Fosse : ventilation primaire et secondaire
Filtre : ventilation primaire
sur le couvercle + ventilation secondaire reprise sur la ventilation secondaire de la fosse</t>
  </si>
  <si>
    <t>non</t>
  </si>
  <si>
    <t>Guide de l'usager - Gamme de filtres compacts à base de coquilles de noisettes de 1 à 20 équivalents habitants, février 2015, 29 Pages</t>
  </si>
  <si>
    <t>Cuve : 10 ans</t>
  </si>
  <si>
    <t>BIONUT 6050/05</t>
  </si>
  <si>
    <t>2015-005-ext01</t>
  </si>
  <si>
    <t>BIONUT 6050/05-1</t>
  </si>
  <si>
    <t>2015-005-ext02</t>
  </si>
  <si>
    <t>BIONUT 6051/05</t>
  </si>
  <si>
    <t>2015-005-ext03</t>
  </si>
  <si>
    <t>BIONUT 6051/05-1</t>
  </si>
  <si>
    <t>2015-005-ext04</t>
  </si>
  <si>
    <t>BIONUT 6052/05</t>
  </si>
  <si>
    <t>2015-005-ext05</t>
  </si>
  <si>
    <t>BIONUT 6053/05</t>
  </si>
  <si>
    <t>2015-005-ext06</t>
  </si>
  <si>
    <t>BIONUT6050/06</t>
  </si>
  <si>
    <t>2015-005-ext07</t>
  </si>
  <si>
    <t>BIONUT 6050/06-1</t>
  </si>
  <si>
    <t>2015-005-ext08</t>
  </si>
  <si>
    <t>BIONUT 6050/06-2</t>
  </si>
  <si>
    <t>2015-005-ext09</t>
  </si>
  <si>
    <t>BIONUT 6051/06</t>
  </si>
  <si>
    <t>2015-005-ext10</t>
  </si>
  <si>
    <t>BIONUT 6051/06-2</t>
  </si>
  <si>
    <t>2015-005-ext11</t>
  </si>
  <si>
    <t>BIONUT 6052/06</t>
  </si>
  <si>
    <t>2015-005-ext12</t>
  </si>
  <si>
    <t>BIONUT 6053/06</t>
  </si>
  <si>
    <t>2015-005-ext13</t>
  </si>
  <si>
    <t>BIONUT 6050/10</t>
  </si>
  <si>
    <t>2015-005-ext14</t>
  </si>
  <si>
    <t>13 m²</t>
  </si>
  <si>
    <t>gravitaire à l'aide d'une boîte de distribution à 2 voies</t>
  </si>
  <si>
    <t>BIONUT 6051/10</t>
  </si>
  <si>
    <t>2015-005-ext15</t>
  </si>
  <si>
    <t>BIONUT 6052/10</t>
  </si>
  <si>
    <t>2015-005-ext16</t>
  </si>
  <si>
    <t>BIONUT 6053/10</t>
  </si>
  <si>
    <t>2015-005-ext17</t>
  </si>
  <si>
    <t>BIONUT
6050/12 = 6052/12</t>
  </si>
  <si>
    <t>gravitaire avec une répartition sur le filtre au moyen d'une double rampe de distribution</t>
  </si>
  <si>
    <t>2 Entrées d’air :
FTE : au-dessus du toit
Filtre : chapeau d’évent au moins 10 cm au-dessus du sol
+
1 Extraction des gaz de la FTE et du filtre par une canalisation commune sortie au-dessus du faîte du toit avec un extracteur</t>
  </si>
  <si>
    <t>Type S : hors nappe
Type R : avec ou sans nappe</t>
  </si>
  <si>
    <t xml:space="preserve">Filières d’assainissement non collectif ECOPACT® 5EH – Notice Technique – Installation, exploitation et entretien, 5 mai 2015, 46 pages </t>
  </si>
  <si>
    <t>AS-VARIOcomp modèle K5
types K/S, K/PB et K/PB/SV</t>
  </si>
  <si>
    <t>K/S :180 kg
 K/PB : 345 kg
K/PB/SV : 375 kg</t>
  </si>
  <si>
    <t xml:space="preserve">Cuve :
-50
Regard de prélèvement :
 -15 </t>
  </si>
  <si>
    <t xml:space="preserve">Cuve : 
- 50
 Regard de prélèvement :
 -  15 </t>
  </si>
  <si>
    <t>Poste de relevage : avec ou sans nappe
Cuves : hors nappe</t>
  </si>
  <si>
    <t>Contrat d'entretien : 180 € TTC / an</t>
  </si>
  <si>
    <t>Contrat d'entretien : 160 € TTC / an</t>
  </si>
  <si>
    <t>Contrat d'entretien : 130 € TTC / an</t>
  </si>
  <si>
    <t>Contrat d'entretien : 170 € TTC / an</t>
  </si>
  <si>
    <t>Contrat d'entretien :  130 € TTC / an</t>
  </si>
  <si>
    <t>Contrat : 140 € TTC / an</t>
  </si>
  <si>
    <t>Contrat : 165 € TTC / an</t>
  </si>
  <si>
    <t>Entretien courant :  
205 € TTC/ an
Curage des boues 
300 € TTC tous les 8 ans environ</t>
  </si>
  <si>
    <t>PE (Poste) et Béton (Filtre)</t>
  </si>
  <si>
    <t>Poste d'injection (D x H) : 0,59 x 1,025
Bassin de traitement (dimensions extérieures) : 3,26 x 2,55 x 2,36</t>
  </si>
  <si>
    <t>8 € / an</t>
  </si>
  <si>
    <t>Pompe : 2 ans               Bastaings et Caillebotis : 10 ans</t>
  </si>
  <si>
    <t>Renouvellement du média filtrant si hauteur (bois et lombrics) &lt; 70 cm
(tous les ans d'après estimation)</t>
  </si>
  <si>
    <t xml:space="preserve">OXYFIX LG-90 MB 4EH 
</t>
  </si>
  <si>
    <t>Monocuve à 3 compartiments : 
décanteur primaire (2450L)
réacteur biologique (900L) rempli d'oxybee
clarificateur (860L)</t>
  </si>
  <si>
    <t>Cuve :ployester renforcé fibre de verre (PRFV)
Cloisons : PRFV</t>
  </si>
  <si>
    <t>2,38 x 1,58 x 1,89</t>
  </si>
  <si>
    <t>Guide de l’usager - Gamme OXYFIX LG-90 MB, décembre 2015, 54 pages et Guide de l’usager – Gamme Oxyfix C-90 MB (2015_01), octobre 2014, 48 pages</t>
  </si>
  <si>
    <t xml:space="preserve">OXYFIX LG-90 MB 5EH 
</t>
  </si>
  <si>
    <t>2,38 x 1,58 x 2,24</t>
  </si>
  <si>
    <t xml:space="preserve">OXYFIX LG-90 MB 6EH 
</t>
  </si>
  <si>
    <t xml:space="preserve">OXYFIX LG-90 MB 7EH 
</t>
  </si>
  <si>
    <t xml:space="preserve">OXYFIX LG-90 MB 9EH 
</t>
  </si>
  <si>
    <t>2 cuves : 
décanteur primaire (4220 L)
réacteur biologique (2450 L) rempli d'oxybee
clarificateur (1740 L)</t>
  </si>
  <si>
    <t xml:space="preserve">OXYFIX LG-90 MB 11EH 
</t>
  </si>
  <si>
    <t>7,52 m2</t>
  </si>
  <si>
    <t xml:space="preserve">OXYFIX LG-90 MB 14EH 
</t>
  </si>
  <si>
    <t xml:space="preserve">OXYFIX LG-90 MB 17EH 
</t>
  </si>
  <si>
    <t>2 x (2,38 x 1,58 x2,62)</t>
  </si>
  <si>
    <t>2015-001-mod01</t>
  </si>
  <si>
    <t>2 cuves, 3 compartiments : 
décanteur primaire (5940L)
réacteur biologique (3 470 L) rempli d'oxybee
clarificateur (2 440 L)</t>
  </si>
  <si>
    <t>2 x (2,38 x 1,58 x 2,62)</t>
  </si>
  <si>
    <t>OXYFIX C-90 MB  20 EH</t>
  </si>
  <si>
    <t>2 cuves : 
décanteur primaire (5940L)
réacteur biologique (3 470 L) rempli d'oxybee
clarificateur (2 440 L)</t>
  </si>
  <si>
    <t>BIOFICIENT+ 6</t>
  </si>
  <si>
    <t>2016-002</t>
  </si>
  <si>
    <t>BIOFICIENT+ 10</t>
  </si>
  <si>
    <t xml:space="preserve">EL-S 43dB </t>
  </si>
  <si>
    <t>EL-S 40dB  Secoh JDK &lt;=38dB</t>
  </si>
  <si>
    <t>EL-S 42dB  Secoh JDK &lt;=42dB</t>
  </si>
  <si>
    <t>EL-S 47dB  Secoh JDK &lt;=45dB</t>
  </si>
  <si>
    <t>195 Kg</t>
  </si>
  <si>
    <t>213 Kg</t>
  </si>
  <si>
    <t xml:space="preserve">OXYFIX LG-90 MB 20EH 
</t>
  </si>
  <si>
    <t>entre 2 et 4 cm selon le modèle</t>
  </si>
  <si>
    <t>80cm</t>
  </si>
  <si>
    <t>60cm</t>
  </si>
  <si>
    <t xml:space="preserve">
texte n°190 du 31/03/2016</t>
  </si>
  <si>
    <t>Monocuve à 3 compartiments : 
décanteur primaire (3000 L)
réacteur biologique (1 090 L) rempli d'oxybee
clarificateur (960 L)</t>
  </si>
  <si>
    <t>Monocuve à 3 compartiments : 
décanteur primaire (3000 L)
réacteur biologique (1 090 L) rempli d'oxybee
clarificateur (1060 L)</t>
  </si>
  <si>
    <t>2 x (2,38 x 1,58 x 1,89)</t>
  </si>
  <si>
    <t>2 x (2,38 x 1,58 x2,24)</t>
  </si>
  <si>
    <t>2 cuves : 
décanteur primaire (5030 L)
réacteur biologique (2 930 L) rempli d'oxybee
clarificateur (2070 L)</t>
  </si>
  <si>
    <t>2 cuves : 
décanteur primaire (5030 L)
réacteur biologique (2 930 L) rempli d'oxybee
clarificateur (2070L)</t>
  </si>
  <si>
    <t xml:space="preserve">              122 kg  (décanteur)            175 kg (traitement)</t>
  </si>
  <si>
    <t xml:space="preserve">              132 kg  (décanteur)            195 kg (traitement)</t>
  </si>
  <si>
    <t xml:space="preserve">              141 kg  (décanteur)            210 kg (traitement)</t>
  </si>
  <si>
    <t>environ 33 € / an</t>
  </si>
  <si>
    <t>environ 34 € / an (Secoh JDK)</t>
  </si>
  <si>
    <t>EL-S 58dB  Secoh JDK 44dB</t>
  </si>
  <si>
    <t>EL-S 45dB  Secoh JDK 46 dB</t>
  </si>
  <si>
    <t>environ 51 € / an (Secoh JDK)</t>
  </si>
  <si>
    <t>environ 65€ / an (Secoh JDK)</t>
  </si>
  <si>
    <t>environ 79 €  / an (Secoh JDK)</t>
  </si>
  <si>
    <t>EL-S 2 kWh                Secoh JDK                    1,58 kWh</t>
  </si>
  <si>
    <t>EL-S 1,53 kWh  Secoh JDK              1,25 kWh</t>
  </si>
  <si>
    <t>EL-S 2,50 kWh  Secoh JDK                      1,92 kWh</t>
  </si>
  <si>
    <t>EL-S 3,50 kWh  Secoh JDK                   2,92 kWh</t>
  </si>
  <si>
    <t>environ 120 €  / an (Secoh JDK)</t>
  </si>
  <si>
    <t>EL-S 2 kWh               Secoh JDK                           1,58 kWh</t>
  </si>
  <si>
    <t>EL-S 1,23 kWh  Secoh JDK                    0,83 kWh</t>
  </si>
  <si>
    <t xml:space="preserve">EL-S 0,80 kWh </t>
  </si>
  <si>
    <t>environ 120 € /an          (Secoh JDK)</t>
  </si>
  <si>
    <t xml:space="preserve">
texte n°106 du 3/02/15 et texte n°190 du 31/03/2016</t>
  </si>
  <si>
    <t>2016-002-ext01</t>
  </si>
  <si>
    <t>Polyéthylène (PE)</t>
  </si>
  <si>
    <t>cuve cylindrique à axe Horizontal
2,48 x 1,69 x 2,05</t>
  </si>
  <si>
    <t>cuve cylindrique à axe Horizontal
3,19 x 2,01 x 2,48</t>
  </si>
  <si>
    <t>X-Perco France C-90
20 EH tricuve (15 m³)</t>
  </si>
  <si>
    <t>X-Perco France C-90
20 EH tricuve (10 m³)</t>
  </si>
  <si>
    <t>295 Kg</t>
  </si>
  <si>
    <t>485 Kg</t>
  </si>
  <si>
    <t>cuve : 20 ans
composants électromécaniques : 
2 ans</t>
  </si>
  <si>
    <t>BIOXYMOP 6037/06</t>
  </si>
  <si>
    <t>2012-001-mod06</t>
  </si>
  <si>
    <t>2 cuves fixées avec au total 3 compartiments :
décanteur primaire (3,05 m³)
réacteur biologique (0,92 m³)
clarificateur (1,11 m³)</t>
  </si>
  <si>
    <t>43 dB (Secoh EL-S-60N)</t>
  </si>
  <si>
    <t>ACTIBLOC
40-40 LT 10 EH</t>
  </si>
  <si>
    <t>2012-009-mod01-ext05-mod01</t>
  </si>
  <si>
    <t>2012-009-mod01-ext06-mod01</t>
  </si>
  <si>
    <t>ACTIBLOC
50-50 LT 12 EH</t>
  </si>
  <si>
    <t>texte n°105 du 3/02/2015
annulé et remplacé
par le texte 125 du
28/05/2016
annulé et remplacé
par le texte n° 116
du 11/06/2016</t>
  </si>
  <si>
    <t>texte n°116 du
11/06/2016</t>
  </si>
  <si>
    <t>monocuve :
décanteur primaire (3980 L)
réateur (3980 L)</t>
  </si>
  <si>
    <t>monocuve :
décanteur primaire (4750 L)
réateur (4750 L)</t>
  </si>
  <si>
    <t>9,2 m²</t>
  </si>
  <si>
    <t>du décanteur au réacteur via un tube de transfert</t>
  </si>
  <si>
    <t>du réacteur vers le décanteur via un tube de transfert</t>
  </si>
  <si>
    <t>alarme optique et sonore dans l'armoire de commande</t>
  </si>
  <si>
    <t>50 € /an</t>
  </si>
  <si>
    <t>environ 42 € /an</t>
  </si>
  <si>
    <t>tous les 10 mois</t>
  </si>
  <si>
    <t>Livret d'utilisation d'une microstation d'épuration SBR ACTIBLOC LT 40-40 10 EH, février 2016, 41 Pages</t>
  </si>
  <si>
    <t>Livret d'utilisation d'une microstation d'épuration SBR ACTIBLOC LT 50-50 12 EH, février 2016, 41 Pages</t>
  </si>
  <si>
    <t>335 € TTC</t>
  </si>
  <si>
    <t>343 € TTC</t>
  </si>
  <si>
    <t>pièces d'usure : 5 ans</t>
  </si>
  <si>
    <t>4 tubes de membranes microperforées dans le réacteur biologique</t>
  </si>
  <si>
    <t>Livret d'utilisation d'une microstation d'épuration SBR ACTIBLOC LT 30-25 4 EH, février 2016, 48 Pages</t>
  </si>
  <si>
    <t>Livret d'utilisation d'une microstation d'épuration SBR ACTIBLOC LT 30-25 6 EH, février 2016, 48 Pages</t>
  </si>
  <si>
    <t>Livret d'utilisation d'une microstation d'épuration SBR ACTIBLOC LT 30-35 8 EH, février 2016, 48 Pages</t>
  </si>
  <si>
    <t>Contrat d'entretien :
216 € TTC / an</t>
  </si>
  <si>
    <t>Contrat d'entretien :
328 € TTC / an</t>
  </si>
  <si>
    <t>ECOFLO Polyéthylène PE1  8 EH</t>
  </si>
  <si>
    <t>ECOFLO Polyéthylène PE1  7 EH</t>
  </si>
  <si>
    <t>ECOFLO Polyéthylène PE1  6 EH</t>
  </si>
  <si>
    <t>ECOFLO Polyéthylène PE1  5 EH</t>
  </si>
  <si>
    <t>ECOFLO Polyéthylène PE1  10 EH</t>
  </si>
  <si>
    <t>ECOFLO Polyéthylène PE1  12 EH</t>
  </si>
  <si>
    <t>ECOFLO Polyéthylène PE1  14 EH</t>
  </si>
  <si>
    <t>ECOFLO Polyéthylène PE1  15 EH</t>
  </si>
  <si>
    <t>ECOFLO Polyéthylène PE2  5 EH</t>
  </si>
  <si>
    <t>ECOFLO Polyéthylène PE2  6 EH</t>
  </si>
  <si>
    <t>ECOFLO Polyéthylène PE2  8 EH</t>
  </si>
  <si>
    <t>ECOFLO Polyéthylène PE2  10 EH</t>
  </si>
  <si>
    <t>ECOFLO Polyéthylène PE2  12 EH</t>
  </si>
  <si>
    <t>ECOFLO Polyéthylène PE2  15 EH</t>
  </si>
  <si>
    <t>ECOFLO Polyéthylène PE2  18 EH</t>
  </si>
  <si>
    <t>ECOFLO Polyéthylène PE2  20 EH</t>
  </si>
  <si>
    <t>2016-003-ext01</t>
  </si>
  <si>
    <t>2016-003-ext02</t>
  </si>
  <si>
    <t>2016-003-ext03</t>
  </si>
  <si>
    <t>2016-003-ext04</t>
  </si>
  <si>
    <t>2016-003-ext05</t>
  </si>
  <si>
    <t>2016-003-ext06</t>
  </si>
  <si>
    <t>2016-003-ext07</t>
  </si>
  <si>
    <t>2016-003-ext08</t>
  </si>
  <si>
    <t>2016-003-ext09</t>
  </si>
  <si>
    <t>2016-003-ext10</t>
  </si>
  <si>
    <t>texte n°109 du 19/05/2016</t>
  </si>
  <si>
    <t>FTE au choix : 
2,47 x 1,7 x 1,71 ou 
3,32 x 1,21 x 1,41
Filtre : 3,32 x 1,21 x 1,36</t>
  </si>
  <si>
    <t>Filtres : 5,9 m²</t>
  </si>
  <si>
    <t>Filtres : 8,8 m²</t>
  </si>
  <si>
    <t>Filtres : 12,1 m²</t>
  </si>
  <si>
    <t>Filtres : 11,8 m²</t>
  </si>
  <si>
    <t>gravitaire avec un auget de répartition à 2 voies puis une répartition sur le filtre à l'aide d'un auget à basculement sur 4 plaques de distribution</t>
  </si>
  <si>
    <t>gravitaire avec un auget de répartition à 3 voies puis une répartition sur le filtre à l'aide d'un auget à basculement sur 6 plaques de distribution</t>
  </si>
  <si>
    <t>gravitaire avec un auget de répartition à 4 voies puis une répartition sur le filtre à l'aide d'un auget à basculement sur 8 plaques de distribution</t>
  </si>
  <si>
    <t>Guide de l’usager – Gammes « filtre ECOFLO Polyéthylène » Filière ECOFLO Polyéthylène PE1 de 5 à 20 EH, février 2016, 47 pages</t>
  </si>
  <si>
    <t>Contrat d'entretien :
60 € TTC / an</t>
  </si>
  <si>
    <t>Contrat d'entretien :
72 € TTC / an</t>
  </si>
  <si>
    <t>Contrat d'entretien :
75 € TTC / an</t>
  </si>
  <si>
    <t>Contrat d'entretien :
156 € TTC / an</t>
  </si>
  <si>
    <t>Contrat d'entretien :
162 € TTC / an</t>
  </si>
  <si>
    <t>Contrat d'entretien :
174 € TTC / an</t>
  </si>
  <si>
    <t>Contrat d'entretien :
222 € TTC / an</t>
  </si>
  <si>
    <t xml:space="preserve">COC ENVIRONNEMENT </t>
  </si>
  <si>
    <t>2016-005-mod01</t>
  </si>
  <si>
    <t>2016-005</t>
  </si>
  <si>
    <t>PRV</t>
  </si>
  <si>
    <t>Monocuve à 3 compartiments : 
décanteur primaire (3 000 L)
réacteur biologique (1 500 L)
clarificateur (1 500 L)</t>
  </si>
  <si>
    <t>285 kg</t>
  </si>
  <si>
    <t>2 membranes micro perforées sous forme de disque</t>
  </si>
  <si>
    <t>1,72 kWh/j</t>
  </si>
  <si>
    <t>71 € / an</t>
  </si>
  <si>
    <t xml:space="preserve">
36dB 
</t>
  </si>
  <si>
    <t>Manuel d'utilisation StepEco 5 EH - Microstation Boues activées - Culture Fixée, février 2016, 60 pages</t>
  </si>
  <si>
    <t>192 € / an</t>
  </si>
  <si>
    <t>Clarehill Plastics</t>
  </si>
  <si>
    <t>Harlequin HydroClear 8</t>
  </si>
  <si>
    <t>Texte n° 113
du 11/06/2016</t>
  </si>
  <si>
    <t>1,7 kWh/j</t>
  </si>
  <si>
    <t>environ 70 € TTC/ an</t>
  </si>
  <si>
    <t>42 dB(A)</t>
  </si>
  <si>
    <t>Harlequin HydroClear 8 - Guide et mode d'emploi, version 0416 FR, d'avril 2016, 17 pages</t>
  </si>
  <si>
    <t>Contrat d'entretien :
195 € TTC / an</t>
  </si>
  <si>
    <t>2014-008-mod01</t>
  </si>
  <si>
    <t>Cuves PE
Mediat filtrant : PP</t>
  </si>
  <si>
    <t>ventilations de FTE classiques
+
ventilation sur le filtre montée à 20 cm mini du sol fini</t>
  </si>
  <si>
    <t>Cuves : 15 ans</t>
  </si>
  <si>
    <t>2014-008-ext01-mod01</t>
  </si>
  <si>
    <t>2014-008-ext02-mod01</t>
  </si>
  <si>
    <t>si boues = 10 cm d'épaisseur sur le filtre</t>
  </si>
  <si>
    <t>tous les 10 ans</t>
  </si>
  <si>
    <t>6,1 m²</t>
  </si>
  <si>
    <t>OXTEC 6</t>
  </si>
  <si>
    <t>2016-006</t>
  </si>
  <si>
    <t>Texte n° 97 du 04/06/2016</t>
  </si>
  <si>
    <t>avec une pompe à injection d'air
du clarificateur vers le décanteur primaire</t>
  </si>
  <si>
    <t>1 tube membranaire microperforé placé en fond du réacteur</t>
  </si>
  <si>
    <t>entrée d'air par la canalisation des eaux usées à remontée à l'air libre au-dessu du toit
+
extraction d'air par une canalisation remontée au-dessus du faîte du toit avec un extracteur</t>
  </si>
  <si>
    <t>alarme visuelle pour les dysfonctionnements du surpresseur</t>
  </si>
  <si>
    <t>&lt; 30 % du volume utile du décanteur primaire</t>
  </si>
  <si>
    <t>tous les 2 mois</t>
  </si>
  <si>
    <t>OXTEC 6 - Microstation pour le traitement des eaux domestiques, version 2 avril 2016, 32 pages</t>
  </si>
  <si>
    <t>Cuve : 10 ans
Eléments électromécaniques : 2 ans</t>
  </si>
  <si>
    <t>2012-011 
et 
2012-011-mod01 
et
2012-011-mod02
et
2012-011-mod03</t>
  </si>
  <si>
    <t>texte n°328 du 08/05/2012 annulé et remplacé par le texte n°69 du 17/09/2013 annulé et remplacé par le texte n°172 du 27/12/2013
annulé et remplacé par le texte n° 112
du 11/06/2016</t>
  </si>
  <si>
    <t>FTE Sotralentz ou Sebico ou Thébault (3m3)
Répartiteur D-20 Box avec égalisateur de débit
5 branches de 2 conduites
Couche de sable filtrant autour des conduites (hauteur 70 cm)</t>
  </si>
  <si>
    <t>texte n°78 du 13/09/2011 annulé et remplacé par le texte n°328 du 08/05/2012 annulé et remplacé par le texte n°69 du 17/09/2013 annulé et remplacé par le texte n°172 du 27/12/2013
annulé et remplacé par le texte n° 112
du 11/06/2016</t>
  </si>
  <si>
    <t>FTE Sotralentz ou Sebico ou Thébault
(3 à 4 m3)
Répartiteur D-20 Box avec égalisateur de débit
6 branches de 2 conduites ou 4 branches de 3 conduites
Couche de sable filtrant autour des conduites (hauteur 70 cm)</t>
  </si>
  <si>
    <t>2012-011 
et 
2012-011-mod01 
et
2012-011-mod02
et
2012-011-mod03</t>
  </si>
  <si>
    <t>FTE Sotralentz ou Sebico ou Thébault
(4 à 5 m3)
Répartiteur D-20 Box avec égalisateur de débit
7 branches de 2 conduites ou 5 branches de 3 conduites
Couche de sable filtrant autour des conduites (hauteur 70 cm)</t>
  </si>
  <si>
    <t>FTE Sotralentz ou Sebico ou Thébault
(4 à 5 m3)
Répartiteur D-20 Box avec égalisateur de débit
8 branches de 2 conduites
Couche de sable filtrant autour des conduites (hauteur 70 cm)</t>
  </si>
  <si>
    <t>FTE Sotralentz ou Sebico ou Thébault
(5 à 7,5 m3)
Répartiteur D-20 Box avec égalisateur de débit
9 branches de 2 conduites ou 6 branches de 3 conduites
Couche de sable filtrant autour des conduites (hauteur 70 cm)</t>
  </si>
  <si>
    <t>FTE Sotralentz ou Sebico ou Thébault
(5 à 8 m3)
Répartiteur D-20 Box avec égalisateur de débit
10 branches de 2 conduites ou 7 branches de 3 conduites
Couche de sable filtrant autour des conduites (hauteur 70 cm)</t>
  </si>
  <si>
    <t>Surface du filtre :
étanche :
35,91 à 36,18 m²
non étanche : 82,50 m²</t>
  </si>
  <si>
    <t>Tous les 26 à 37 mois</t>
  </si>
  <si>
    <t>FTE Sotralentz ou Sebico
(6 à 8 m3) 
Répartiteur D-20 Box avec égalisateur de débit
12 branches de 2 conduites ou 8 branches de 3 conduites
Couche de sable filtrant autour des conduites (hauteur 70 cm)</t>
  </si>
  <si>
    <t>FTE Sotralentz ou Sebico
(7,5 à 10 m3) 
Répartiteur D-20 Box avec égalisateur de débit
9 branches de 3 conduites
Couche de sable filtrant autour des conduites (hauteur 70 cm)</t>
  </si>
  <si>
    <t>Surface du filtre :
étanche :
46,03 m²
non étanche : 108,00 m²</t>
  </si>
  <si>
    <t>FTE Sotralentz ou Sebico
(7,5 à 20 m3) 
Répartiteur D-20 Box avec égalisateur de débit
14 branches de 2 conduites
Couche de sable filtrant autour des conduites (hauteur 70 cm)</t>
  </si>
  <si>
    <t>Surface du filtre :
étanche :
49,98 m²
non étanche : 116,50 m²</t>
  </si>
  <si>
    <t>FTE Sotralentz ou Sebico
(8 à 20 m3) 
Répartiteur D-20 Box avec égalisateur de débit
15 branches de 2 conduites ou 10 branches de 3 conduites
Couche de sable filtrant autour des conduites (hauteur 70 cm)</t>
  </si>
  <si>
    <t>FTE Sebico (8m3) 
Répartiteur D-20 Box avec égalisateur de débit
16 branches de 2 conduites
Couche de sable filtrant autour des conduites (hauteur 70 cm)</t>
  </si>
  <si>
    <t>Surface du filtre :
étanche :
56,70 m²
non étanche : 133,50 m²</t>
  </si>
  <si>
    <t>FTE Sotralentz ou Sebico
(9 à 11 m3) 
Répartiteur D-20 Box avec égalisateur de débit
18 branches de 2 conduites ou 12 branches de 3 conduites
Couche de sable filtrant autour des conduites (hauteur 70 cm)</t>
  </si>
  <si>
    <t>FTE Sotralentz ou Sebico
(10 à 12,5 m3) 
Répartiteur D-20 Box avec égalisateur de débit
20 branches de 2 conduites ou 14 branches de 3 conduites
Couche de sable filtrant autour des conduites (hauteur 70 cm)</t>
  </si>
  <si>
    <t>Surface du filtre :
étanche :
71,47 à 71,76 m²
non étanche : 167,50 m²</t>
  </si>
  <si>
    <t>2014-006-mod01</t>
  </si>
  <si>
    <t>Premier Tech Aqua</t>
  </si>
  <si>
    <t>ECOFLO Polyéthylène PE1  20 EH (3 x 7 EH)</t>
  </si>
  <si>
    <t>ECOFLO Polyéthylène PE1  20 EH (4 x 5 EH)</t>
  </si>
  <si>
    <t>FTE au choix : 
2,42 x 1,21 x 1,41 (ECOFLO PE1) ou 
2,43 x 1,45 x 1,52 (APC Millenium)
Filtre : 2,42 x 1,21 x 1,36</t>
  </si>
  <si>
    <t>Filtre : -108</t>
  </si>
  <si>
    <t>FTE Ecoflo PE1 : 138 kg              FTE APC Millenium : 95 kg               Filtre : 342 kg</t>
  </si>
  <si>
    <t xml:space="preserve">Cuve : 10 ans équipements du procédé : 10 ans           composants éléctromécaniques (le cas échéant) : 2 ans </t>
  </si>
  <si>
    <t>FTE au choix : 
2,43 x 1,45 x 1,52 (APC Millenium) ou 
2,75 x 1,21 x 1,41 (ECOFLO PE1)
Filtre : 3,32 x 1,21 x 1,36</t>
  </si>
  <si>
    <t>FTE Ecoflo PE1 : 152 kg              FTE APC Millenium : 95 kg               Filtre : 458 kg</t>
  </si>
  <si>
    <t>FTE Ecoflo PE1 : 185 kg              FTE APC Millenium : 130 kg               Filtre : 458 kg</t>
  </si>
  <si>
    <t>FTE :  2,47 x 1,7 x 1,71
2 Filtres : (2,42 x 1,21 x 1,36) x 2</t>
  </si>
  <si>
    <t>FTE :  2,48 x 1,85 x 1,88
2 Filtres : (2,42 x 1,21 x 1,36) x 2</t>
  </si>
  <si>
    <t xml:space="preserve">FTE : 130 kg                                     Filtres : 342 kg x 2                  </t>
  </si>
  <si>
    <t xml:space="preserve">FTE : 150 kg                                     Filtres : 342 kg x 2                  </t>
  </si>
  <si>
    <t>FTE : 235 kg                                     Filtres : 458 kg x 2</t>
  </si>
  <si>
    <t>FTE : 305 kg                                     Filtres : 458 kg x 2</t>
  </si>
  <si>
    <t>FTE :  2,74 x 2,05 x 2,14
2 Filtres : (3,32 x 1,21 x 1,36) x 2</t>
  </si>
  <si>
    <t>FTE :  3,42 x 2,05 x 2,14
2 Filtres : (3,32 x 1,21 x 1,36) x 2</t>
  </si>
  <si>
    <t>FTE : 305 kg                                     Filtres : 342 kg x 3</t>
  </si>
  <si>
    <t>FTE :  3,42 x 2,05 x 2,14
3 Filtres :( 2,42 x 1,21 x 1,36) x 3</t>
  </si>
  <si>
    <t>FTE :  4,1 x 2,05 x 2,14
3 Filtres : (3,32 x 1,21 x 1,36) x 3</t>
  </si>
  <si>
    <t>FTE : 375 kg                                     Filtres : 458 kg x 3</t>
  </si>
  <si>
    <t>FTE :  4,1 x 2,05 x 2,14
4 Filtres : (2,42 x 1,21 x 1,36) x 4</t>
  </si>
  <si>
    <t>FTE : 375 kg                                     Filtres : 342 kg x 4</t>
  </si>
  <si>
    <t>entrée d’air par la canalisation de chute des eaux usées prolongée jusqu’au dessus du toit
+ 
ventilation secondaire amenée au faîte du toit et munie d'un extracteur
+
ventilation du filtre par le "chapeau champignon"</t>
  </si>
  <si>
    <t>StepEco 5 EH PRV</t>
  </si>
  <si>
    <t>StepEco 5 EH PEHD</t>
  </si>
  <si>
    <t>texte n°97 du 07/05/2016 annulé et remplacé par le texte n°98 du 04/06/2016</t>
  </si>
  <si>
    <t>Cuve cylindrique à axe Horizontal                        4,15 x 1,51 x 1,80</t>
  </si>
  <si>
    <t>Cuve cylindrique à axe Horizontal                        4,20 x 1,52 x 1,67</t>
  </si>
  <si>
    <t>Anti Corrosion de la cuve : 10 ans
composants électromécaniques : 
2 ans</t>
  </si>
  <si>
    <t>Texte n°56 du 11/04/2014 annulé et remplacé par le texte n°113 du 11/06/2016</t>
  </si>
  <si>
    <t>Harlequin HydroClear 8 – Guide d’installation et mode d’emploi, version 0416 FR d’avril 2016, 17 pages</t>
  </si>
  <si>
    <t>2 FTE : 1,53 x 1,22 x 1,71 et 0,89 x 1,22 x 1,71
Traitement : 1,53 x 1,22 x 1,71</t>
  </si>
  <si>
    <t>2,98 x 2,4 x 0,93</t>
  </si>
  <si>
    <t>VILTRA</t>
  </si>
  <si>
    <t>12,1 m²</t>
  </si>
  <si>
    <t>20,1 m²</t>
  </si>
  <si>
    <t>24,3 m²</t>
  </si>
  <si>
    <t>40,1 m²</t>
  </si>
  <si>
    <t>Cuve cylindrique à axe vertical                                          diamètre : 1,50 m                                                  hauteur : 2,23 m</t>
  </si>
  <si>
    <t>0,59 (BIBUS)  à 1,92 (Charles AUSTEN) kWh/j</t>
  </si>
  <si>
    <t>24 (BIBUS) à 79 (Charles AUSTEN) € / an</t>
  </si>
  <si>
    <t>36 (BIBUS) à 45 (Charles AUSTEN) dB(A)</t>
  </si>
  <si>
    <t>cuve  rectangulaire : 4,20 x 1,85 x 1,98</t>
  </si>
  <si>
    <t>cuve rectangulaire : 4,96 x 1,85 x 1,98</t>
  </si>
  <si>
    <t>entrée d'air sur la canalisation de chute des eaux usées
+
ventilation d'extraction 40 cm au-dessus du faitage</t>
  </si>
  <si>
    <t>30 % du volume utile du décanteur primaire</t>
  </si>
  <si>
    <t xml:space="preserve">entrée d'air sur la canalisation de chute des eaux usées
+
ventilation d'extraction 40 cm au-dessus du faitage </t>
  </si>
  <si>
    <t>Surface du filtre :
étanche :
18,90 m²
non étanche :      40,00 m²</t>
  </si>
  <si>
    <t>Surface du filtre :
étanche :
22,05 à 24,10 m²
non étanche :     48,50 m²</t>
  </si>
  <si>
    <t>Surface du filtre :
étanche :
25,20 à 27,14 m²
non étanche :    57,00 m²</t>
  </si>
  <si>
    <t>Surface du filtre :
étanche :
28,35 m²
non étanche :    65,50 m²</t>
  </si>
  <si>
    <t>Surface du filtre :
étanche :
32,06 à 32,16 m²
non étanche :      74,00 m²</t>
  </si>
  <si>
    <t>Surface du filtre :
étanche :
42,49 à 42,81 m²
non étanche :      99,50 m²</t>
  </si>
  <si>
    <t>Surface du filtre :
étanche :
53,34 à 53,37 m²
non étanche : 125,00 m²</t>
  </si>
  <si>
    <t>Surface du filtre :
étanche :
64,32 à 64,61 m²
non étanche : 150,50 m²</t>
  </si>
  <si>
    <t>Guide d’utilisation – Dispositif de traitement Enviro-Septic – Modèle ES 5 à 20 EH, Etanche et Non Etanche, 60 pages version 1.5, mars 2016
+
Guide mise en œuvre et d'installation - Dispositif de traitement Enviro-Septic – Modèle ES 5 à 20 EH, Non Etanche, 49 pages version 1.5, mars 2016
+
Guide mise en œuvre et d'installation - Dispositif de traitement Enviro-Septic – Modèle ES 5 à 20 EH, Etanche, 55 pages version 8.7, mars 2016</t>
  </si>
  <si>
    <t>avec ou sans sauf pour la fosse Epurbloc SL 4000
+
hors nappe pour le filtre</t>
  </si>
  <si>
    <t>avec ou sans pour la fosse 
+
hors nappe pour le filtre</t>
  </si>
  <si>
    <t>avec ou sans sauf pour la fosse FS Maxi-Eco 5000 L 
+
hors nappe pour le filtre</t>
  </si>
  <si>
    <t>avec ou sans sauf pour la fosse FS Maxi-Eco 5000 L
+
hors nappe pour le filtre</t>
  </si>
  <si>
    <t>Tous les 24 à 28 mois</t>
  </si>
  <si>
    <t>Tous les 23 à 30 mois</t>
  </si>
  <si>
    <t>Tous les 23 à 25 mois</t>
  </si>
  <si>
    <t>pas de contrat d'entretien</t>
  </si>
  <si>
    <t>Polyblock : 3 ans                 Canalisations : 20 ans</t>
  </si>
  <si>
    <t>BIOXYMOP 6030/09</t>
  </si>
  <si>
    <t>2,84 x 1,95 x 2,03</t>
  </si>
  <si>
    <t>3,08 x 1,54 x 2,05</t>
  </si>
  <si>
    <t>texte n°117 du 06/04/2011 annulé et remplacé par le texte n°167 du 04/07/2012 et texte n°114 du 23/05/2014 
annulé et remplacé par le texte n°88 du 19/09/2015 annulé et remplacé par le texte n°103 du 18/06/2016</t>
  </si>
  <si>
    <t>texte n° 114 du 23/05/2014 
annulé et remplacé par le texte n°88 du 19/09/2015 annulé et remplacé par le texte n°103 du 18/06/2016</t>
  </si>
  <si>
    <t xml:space="preserve">texte n°88 du 19/09/2015 annulé et remplacé par le texte n°103 du 18/06/2016 </t>
  </si>
  <si>
    <t>Filtre : - 110</t>
  </si>
  <si>
    <t>texte n°167 du 04/07/2012 annulé et remplacé par le texte n°114 du 23/05/2014 
annulé et remplacé par le texte n°88 du 19/09/2015 annulé et remplacé par le texte n°103 du 18/06/2016</t>
  </si>
  <si>
    <t>texte n°167 du 04/07/2012
annulé et remplacé par le texte n°114 du 23/05/2014 
annulé et remplacé par le texte n°88 du 19/09/2015 annulé et remplacé par le texte n°103 du 18/06/2016</t>
  </si>
  <si>
    <t>texte n°88 du 19/09/2015 annulé et remplacé par le texte n°103 du 18/06/2016</t>
  </si>
  <si>
    <t>FTE 3 m3 à deux compartiments
(2m3 + 1m3)
+ 
filtre compact à 6 lits de laine de roche séparés par une couche d'aération et alimenté par une rampe de répartition en boucle fermée
(Hcouche : LR 0,30 m + AE 0,30 m + LR 0,45 m)</t>
  </si>
  <si>
    <t>Guide destiné à l’usager – Filière BIOROCK® D-S5, 25 mars 2016, 53 pages</t>
  </si>
  <si>
    <t>Guide destiné à l’usager – Filière BIOROCK® D-M6, 25 mars 2016, 53 pages</t>
  </si>
  <si>
    <t>Contrat d'entretien :
215 € HT / an</t>
  </si>
  <si>
    <t>Contrat d'entretien :
120 € HT / an</t>
  </si>
  <si>
    <t>texte n°82 du 24/04/2015 annulé et remplacé par le texte n°102 du 18/06/2016</t>
  </si>
  <si>
    <t>Fosse : 4 m²
Filtre : 1,7 m²</t>
  </si>
  <si>
    <t>Filtre : -109</t>
  </si>
  <si>
    <t>Guide destiné à l’usager – Filière BIOROCK® D-XL10, 25 mars 2016, 53 pages</t>
  </si>
  <si>
    <t>Monocuve cylindrique à 6 compartiments : 
chambre de traitement primaire à 4 compartiments (0,77m3)
bassin d'aération équipé d'un dégrilleur et d'un régulateur de débit de sortie avec surverse (0,68m3)
clarificateur (0,20m3)</t>
  </si>
  <si>
    <t>Nouvelle génération NG4</t>
  </si>
  <si>
    <t>Nouvelle génération NG6 Maxi</t>
  </si>
  <si>
    <t>Nouvelle génération NG9</t>
  </si>
  <si>
    <t>2,31 x 1,64 x 2,03</t>
  </si>
  <si>
    <t>Nouvelle génération NG6 Family</t>
  </si>
  <si>
    <t>1 diffuseur d'air sous forme de tube ou disque, placé au fond du réacteur</t>
  </si>
  <si>
    <t>205 kg</t>
  </si>
  <si>
    <t>310 kg</t>
  </si>
  <si>
    <t>orifices, prévus à cet effet, et situés entre le sous-couvercle et le haut de la cuve</t>
  </si>
  <si>
    <t xml:space="preserve">0,68 kWh/j (JDK80) ou 0,90 kW/j (THOMAS AP80) </t>
  </si>
  <si>
    <t xml:space="preserve">1,17 kWh/j (JDK120) ou 1,59 kW/j (THOMAS AP120) </t>
  </si>
  <si>
    <t>48 à 65 € TTC</t>
  </si>
  <si>
    <t>8 mois</t>
  </si>
  <si>
    <t>2014-015
2014-015-mod01
2014-015-mod02</t>
  </si>
  <si>
    <t>ECOFLO Béton S1, 5 EH</t>
  </si>
  <si>
    <t>2016-003-ext19</t>
  </si>
  <si>
    <t>2016-003-ext20</t>
  </si>
  <si>
    <t>2016-003-ext21</t>
  </si>
  <si>
    <t>2016-003-ext22</t>
  </si>
  <si>
    <t>2016-003-ext23</t>
  </si>
  <si>
    <t>2016-003-ext24</t>
  </si>
  <si>
    <t>ECOFLO Béton S1, 6 EH</t>
  </si>
  <si>
    <t>ECOFLO Béton S1, 7 EH</t>
  </si>
  <si>
    <t>ECOFLO Béton S1, 10 EH</t>
  </si>
  <si>
    <t>ECOFLO Béton S1, 12 EH</t>
  </si>
  <si>
    <t>ECOFLO Béton S1, 14 EH</t>
  </si>
  <si>
    <t>2016-003-ext25</t>
  </si>
  <si>
    <t>2016-003-ext26</t>
  </si>
  <si>
    <t>2016-003-ext29</t>
  </si>
  <si>
    <t>2016-003-ext30</t>
  </si>
  <si>
    <t>ECOFLO Béton S1, 15 EH</t>
  </si>
  <si>
    <t>ECOFLO Béton S1, 18 EH</t>
  </si>
  <si>
    <t>ECOFLO Béton S1, 20 EH</t>
  </si>
  <si>
    <t>2016-003-ext27 et ext 28</t>
  </si>
  <si>
    <t>Texte n°115 du 9/07/2016</t>
  </si>
  <si>
    <t>2 cuves :
FTE 
+
1 filtre compact</t>
  </si>
  <si>
    <t>FTE : béton
Filtres : béton</t>
  </si>
  <si>
    <t>FTE : polyéthylène haute densité
Filtres : béton</t>
  </si>
  <si>
    <t>FTE : 2,77 x 1,21 x 1,52
Filtre : 2,77 x 1,21 x 1,57</t>
  </si>
  <si>
    <t>FTE : 3,84 x 1,21 x 1,52
Filtre : 3,10 x 1,21 x 1,57</t>
  </si>
  <si>
    <t>FTE : 3,84 x 1,21 x 1,52
Filtre : 3,84 x 1,21 x 1,57</t>
  </si>
  <si>
    <t>FTE : 3,42 x 2,05 x 2,14
Filtres : 3,84 x 2,42 x 1,57</t>
  </si>
  <si>
    <t>23 m²</t>
  </si>
  <si>
    <t>3 cuves :
FTE + auget de répartition
+ 2 filtres compacts</t>
  </si>
  <si>
    <t>4 cuves :
FTE + auget de répartition
+ 3 filtres compacts</t>
  </si>
  <si>
    <t>Guide de l'usager - Gamme "filtre ECOFLO Béton " de 5 à 20 EH, mai 2016, 50 pages</t>
  </si>
  <si>
    <t>ECOFLO Béton S2, 5 EH</t>
  </si>
  <si>
    <t>2016-003-ext31</t>
  </si>
  <si>
    <t>2016-003-ext32</t>
  </si>
  <si>
    <t>2016-003-ext33</t>
  </si>
  <si>
    <t>ECOFLO Béton S2, 7 EH</t>
  </si>
  <si>
    <t>ECOFLO Béton S2, 10 EH</t>
  </si>
  <si>
    <t>ECOFLO Béton S2, 14 EH</t>
  </si>
  <si>
    <t>ECOFLO Béton S2, 15 EH</t>
  </si>
  <si>
    <t>ECOFLO Béton S2, 20 EH</t>
  </si>
  <si>
    <t>2016-003-ext34 et ext35</t>
  </si>
  <si>
    <t>2 cuves :
1 FTE + 1 filtre</t>
  </si>
  <si>
    <t>4 cuves :
1 FTE + auget de répartition +3 filtres</t>
  </si>
  <si>
    <t>3 cuves :
1 FTE + auget de répartition + 2 filtres</t>
  </si>
  <si>
    <t>3 cuves :
1 FTE + auget de répartition +2 filtres</t>
  </si>
  <si>
    <t>Ventilation de la FTE classisque
+
Ventilation du filtre une ouverture d’un diamètre de 100 mm (chapeau PVC) sur le couvercle</t>
  </si>
  <si>
    <t>29 mois</t>
  </si>
  <si>
    <t>32 mois</t>
  </si>
  <si>
    <t>28 mois</t>
  </si>
  <si>
    <t>27 mois</t>
  </si>
  <si>
    <t>60 € de contrat annuel + 120€ maintenance annuelle + 59€ de vidange / an</t>
  </si>
  <si>
    <t>72 € de contrat annuel + 136€ maintenance annuelle + 59€ de vidange / an</t>
  </si>
  <si>
    <t>76 € de contrat annuel + 160€ maintenance annuelle + 67€ de vidange / an</t>
  </si>
  <si>
    <t>162 € de contrat annuel + 192€ maintenance annuelle + 87€ de vidange / an</t>
  </si>
  <si>
    <t>174€ de contrat annuel + 208€ maintenance annuelle + 94€ de vidange / an</t>
  </si>
  <si>
    <t>210€ de contrat annuel + 264€ maintenance annuelle + 83€ de vidange / an</t>
  </si>
  <si>
    <t>216€ de contrat annuel + 288€ maintenance annuelle + 91€ de vidange / an</t>
  </si>
  <si>
    <t>222€ de contrat annuel + 320€ maintenance annuelle + 125€ de vidange / an</t>
  </si>
  <si>
    <t>2016-003-ext40</t>
  </si>
  <si>
    <t>2016-003-ext41</t>
  </si>
  <si>
    <t>2016-003-ext42</t>
  </si>
  <si>
    <t>ECOFLO Béton U1, 06 EH</t>
  </si>
  <si>
    <t>ECOFLO Béton U1, 05 EH</t>
  </si>
  <si>
    <t>ECOFLO Béton U1, 08 EH</t>
  </si>
  <si>
    <t>ECOFLO Béton U1, 10 EH</t>
  </si>
  <si>
    <t>ECOFLO Béton U1, 12 EH</t>
  </si>
  <si>
    <t>ECOFLO Béton U1, 15 EH</t>
  </si>
  <si>
    <t>ECOFLO Béton U1, 18 EH</t>
  </si>
  <si>
    <t>ECOFLO Béton U1, 20 EH</t>
  </si>
  <si>
    <t>2016-003-ext36</t>
  </si>
  <si>
    <t>2016-003-ext37</t>
  </si>
  <si>
    <t>2016-003-ext38</t>
  </si>
  <si>
    <t>2016-003-ext39</t>
  </si>
  <si>
    <t>2016-003-ext43</t>
  </si>
  <si>
    <t>3 cuves :
1 FTE + auget de répartition  + 2 filtres</t>
  </si>
  <si>
    <t>4 cuves :
1 FTE + auget de répartition + 3 filtres</t>
  </si>
  <si>
    <t>2014-015-ext01</t>
  </si>
  <si>
    <t>2014-015-ext02</t>
  </si>
  <si>
    <t>2014-015-ext03</t>
  </si>
  <si>
    <t>1 cuve rectangulaire (5m³) 2 compartiments
réacteur biologique (3,05 m³)
clarificateur comprenant une zone siphoïde (1,37 m³)</t>
  </si>
  <si>
    <t>1 cuve rectangulaire(3,5m³) 2 compartiments
réacteur biologique (2,10 m³)
clarificateur comprenant une zone siphoïde (0,96 m³)</t>
  </si>
  <si>
    <t>1 cuve rectangulaire(3,5m³)  2 compartiments
réacteur biologique (2,10 m³)
clarificateur comprenant une zone siphoïde (0,96 m³)</t>
  </si>
  <si>
    <t>2 diffuseurs d'air sous forme de disque, placé au fond du réacteur</t>
  </si>
  <si>
    <t>38 (Thomas) ou 45 dB (JDK)</t>
  </si>
  <si>
    <t>Réacteur Biologique &lt; à 30 %</t>
  </si>
  <si>
    <t>160 kg</t>
  </si>
  <si>
    <t>4 à 5 cuves :
FTE + auget de répartition
+ 3 ou 4 filtres compacts</t>
  </si>
  <si>
    <t>4 ou 5 cuves :
1 FTE + auget de répartition + 3 ou 4 filtres</t>
  </si>
  <si>
    <t>5 cuves :
1 FTE + auget de répartition  + 4 filtres</t>
  </si>
  <si>
    <t>FTE : 3,87 x 1,24 x 1,70
Filtres : 2,77 x 2,42 x 1,57</t>
  </si>
  <si>
    <t>FTE : 2,74 x 2,05 x 2,14
Filtres : 3,10 x 2,42 x 1,57</t>
  </si>
  <si>
    <t>FTE : 3,42 x 2,05 x 2,14
Filtres : 2,77 x 3,63 x 1,57</t>
  </si>
  <si>
    <t>FTE : 4,10 x 2,05 x 2,14
Filtres : 3,10 x 3,63 x 1,57</t>
  </si>
  <si>
    <t>FTE 4,10 x 2,05 x 2,14 
Filtres : 3,84 x 3,63 x 1,57 (3 filtres)                      ou 2,77 x 4,84 x 1,57 (4 filtres)</t>
  </si>
  <si>
    <t>FTE : 2,95 x 1,24 x 1,41
Filtre 2,95 x 1,24 x 1,90</t>
  </si>
  <si>
    <t>FTE : 2,95 x 1,24 x 1,80
Filtre : 3,87 x 1,24 x 1,80</t>
  </si>
  <si>
    <t>FTE : 3,87 x 1,24 x 1,70
Filtres : 2,95 x 2,48 x 1,90</t>
  </si>
  <si>
    <t>FTE : 3,42 x 2,05 x 2,14
Filtres : 3,87 x 2,48 x 1,80</t>
  </si>
  <si>
    <t>FTE : 3,42 x 2,05 x 2,14
Filtres : 2,95 x 3,72 x 1,90</t>
  </si>
  <si>
    <t>FTE 4,10 x 2,05 x 2,14
Filtres 3,87 x 3,72 x 1,80 (3 filtres)                              ou 2,95 x 4,96 x 1,90 (4 filtres)</t>
  </si>
  <si>
    <t>FTE : 2,80 x 1,25 x 1,25
Filtre : 3,10 x 1,25 x 2</t>
  </si>
  <si>
    <t>FTE : 3 x 1,25 x 1,55
Filtre : 3,10 x 1,25 x 2</t>
  </si>
  <si>
    <t>FTE : 3 x 1,25 x 1,55
Filtres : 3,10 x 2,50 x 2</t>
  </si>
  <si>
    <t>FTE : 3,10 x 1,25 x 1,93
Filtres : 3,10 x 2,50 x 2</t>
  </si>
  <si>
    <t>FTE : 2,74 x 2,05 x 2,14
Filtres : 3,10 x 2,50 x 2</t>
  </si>
  <si>
    <t>FTE : 3,42 x 2,05 x 2,14
Filtres 3,10 x 3,75 x 2</t>
  </si>
  <si>
    <t>FTE : 4,10 x 2,05 x 2,14
Filtres : 3,10 x 3,75 x 2</t>
  </si>
  <si>
    <t>FTE : 4,10 x 2,05 x 2,14
Filtres : 3,10 x 5 x 2</t>
  </si>
  <si>
    <t>Filtre : - 111</t>
  </si>
  <si>
    <t>Filtre : 2 190 kg</t>
  </si>
  <si>
    <t>Filtre : 2 300 kg</t>
  </si>
  <si>
    <t>Filtre : 2 760 kg</t>
  </si>
  <si>
    <t>1  Filtre : 2 190 kg</t>
  </si>
  <si>
    <t>1  Filtre : 2 300 kg</t>
  </si>
  <si>
    <t>1  Filtre : 2 760 kg</t>
  </si>
  <si>
    <t>1 Filtre : 2 190 kg</t>
  </si>
  <si>
    <t>1  Filtre : 2 190 kg (5 EH) ou 2 760 kg (7 EH)</t>
  </si>
  <si>
    <t>Filtre : - 150</t>
  </si>
  <si>
    <t>Filtre : - 152</t>
  </si>
  <si>
    <t>Filtre : 2650 kg</t>
  </si>
  <si>
    <t>1 Filtre : 2650 kg</t>
  </si>
  <si>
    <t>1 Filtre : 2 190 kg (5EH) ou 2 650 kg (7 EH)</t>
  </si>
  <si>
    <t>Filtre : 2 450 kg</t>
  </si>
  <si>
    <t>1 Filtre : 2 450 kg</t>
  </si>
  <si>
    <t xml:space="preserve">Cuves et équipements : 10 ans 
Composants éléctromécaniques  : 2 ans </t>
  </si>
  <si>
    <t>156 € de contrat annuel + 176€ maintenance annuelle + 79 € de vidange / an</t>
  </si>
  <si>
    <t>Identifiant</t>
  </si>
  <si>
    <t>Gamme «STEPURBIO» CF 2593 PETIT MODÈLE</t>
  </si>
  <si>
    <t>2016-007-mod01</t>
  </si>
  <si>
    <t>Texte 43 du 17/09/2016</t>
  </si>
  <si>
    <t>1 cuve comprenant : 
1 décanteur (2 590 L)
1 bioréacteur (1 230 L) 
1 décanteur secondaire (940 L)</t>
  </si>
  <si>
    <t>3,00 x 1,20 x 1,85</t>
  </si>
  <si>
    <t>280 Kg</t>
  </si>
  <si>
    <t xml:space="preserve">du clarificateur vers le décanteur primaire par une pompe à injection d’air (type air lift) </t>
  </si>
  <si>
    <t>2 diffuseurs à membrane sous forme de disque microperforée placés au fond du réacteur et alimentés en alternance par un surpresseur (58min / heure)</t>
  </si>
  <si>
    <t>entrée d'air par la canalisation de chute des eaux usées amenée au dessus du toit de l'habitation
+
extraction des gaz par une canalisation vers le faîte du toit et munie d'un extracteur
(source : guide d'utilisation uniquement)</t>
  </si>
  <si>
    <t>Alarme sonore sur le coffret de commande et voyant lumineux sur le surpresseur</t>
  </si>
  <si>
    <t>1,8 
(2,08 si surpresseur alternatif DMX 100)</t>
  </si>
  <si>
    <t>74 € /an
(85 € si surpresseur alternatif DMX 100)</t>
  </si>
  <si>
    <t>42
(&lt; 45 dB si surpresseur alternatif DMX 100)</t>
  </si>
  <si>
    <t>Livret de l’utilisation de la gamme STEPURBIO, modèles CF 2593 PETIT MODELE [5 EH] et CF 3242 GRAND MODELE [5 EH], juin 2016, 31 pages</t>
  </si>
  <si>
    <t>179 € TTC</t>
  </si>
  <si>
    <t>Gamme «STEPURBIO» CF 3242 GRAND MODÈLE</t>
  </si>
  <si>
    <t>2016-007-mod02</t>
  </si>
  <si>
    <t>1 cuve comprenant : 
1 décanteur (3 240 L)
1 bioréacteur (1 230 L) 
1 décanteur secondaire (940 L)</t>
  </si>
  <si>
    <t>3,34 x 1,20 x 1,85</t>
  </si>
  <si>
    <t>300 Kg</t>
  </si>
  <si>
    <t>BIOFRANCE Passive 6 EH</t>
  </si>
  <si>
    <t>2016-009</t>
  </si>
  <si>
    <t>Cuve cylindrique à axe vertical à 2 compartiments :
– une fosse de 3,10 m3 avec préfiltre
– un filtre à argile expansée de 1,74 m² soit 2,61 m3</t>
  </si>
  <si>
    <t>4 m² (cuve seule)
8,3 m² (avec 50 cm de remblai latéral tout autour)</t>
  </si>
  <si>
    <t>Fosse : ventilation primaire et secondaire (= DTU 64.1 sauf secondaire prise sur la cuve)
Filtre :  entrée d’air 20 cm au-dessus du sol équipée d’un chapeau d’évent</t>
  </si>
  <si>
    <t>alarme visuelle passive</t>
  </si>
  <si>
    <t>20 mois</t>
  </si>
  <si>
    <t>Cuve : 10 ans
Equipements de traitement : 2 ans</t>
  </si>
  <si>
    <t>BIOFRANCE Roto Passive 6 EH</t>
  </si>
  <si>
    <t>2016-009-mod01</t>
  </si>
  <si>
    <t>Cuve oblongue à axe vertical à 2 compartiments  :
– une fosse de 3,51 m3 avec préfiltre
– un filtre à argile expansée de 2,09 m² soit 3,14 m3</t>
  </si>
  <si>
    <t xml:space="preserve">4,4 m² environ (cuve seule)
8,8 m² environ (avec 50 cm de remblai tout autour)
</t>
  </si>
  <si>
    <t>23 mois</t>
  </si>
  <si>
    <t>Equipements de traitement : 2 ans</t>
  </si>
  <si>
    <t>Gamme « Roth MicroStar », modèle 5</t>
  </si>
  <si>
    <t>2016-008-ext01</t>
  </si>
  <si>
    <t>2,46 x 2,35 x 1,46</t>
  </si>
  <si>
    <t>5,6 m² environ (cuve seule)
12,7 m² environ (avec 60 cm de remblai tout autour)</t>
  </si>
  <si>
    <t>250 Kg</t>
  </si>
  <si>
    <t>Pompe à injection d'air</t>
  </si>
  <si>
    <t>4 aérateurs à membranes tubulaires microperforées (2 dans le compartiment de traitement primaire et 2 dans le compartiment de traitement secondaire)</t>
  </si>
  <si>
    <t xml:space="preserve">Entrée d'air : conduite d'ammenée des eaux et extraction d'air au dessus du faîtage. 
Extraction gaz :  conduite raccordée au tuyau au-dessus du fil d’eau en aval de la micro-station, amenée au faît du toit et munie d’un extracteur statique ou éolien </t>
  </si>
  <si>
    <t>0,50 kWh/j avec surpresseur Thomas AP-80
0,67 kWh/j  avec surpresseur Hiblow XP-80</t>
  </si>
  <si>
    <t>20,53€/an à 27,5€/an</t>
  </si>
  <si>
    <t>6 mois pour une habitation de 5 habitants</t>
  </si>
  <si>
    <t>Complexe, très fréquente et très coûteuse. Contrat de maintenance recommandé</t>
  </si>
  <si>
    <t>Cuves : 20 ans 
Équipement électromécanique : 2 ans</t>
  </si>
  <si>
    <t>Gamme « Roth MicroStar », modèle 10</t>
  </si>
  <si>
    <t>2016-008-ext02</t>
  </si>
  <si>
    <t>2 cuves double cylindre à axe horizontal . Traitement primaire (4,26 m3) et traitement secondaire (4,26 m3)</t>
  </si>
  <si>
    <t>12,5 m² environ (2 cuves seules)
23,2 m² environ (avec 60 cm de remblai tout autour)</t>
  </si>
  <si>
    <t>8 aérateurs à membranes tubulaires microperforées (4 dans le compartiment de traitement primaire et 4 dans le compartiment de traitement secondaire)</t>
  </si>
  <si>
    <t>Entrée d'air : conduite d'ammenée des eaux et extraction d'air au dessus du faîtage. 
Extraction gaz :  conduite raccordée au tuyau au-dessus du fil d’eau en aval de la 2ème cuve de la micro-station, amenée au faît du toit et munie d’un extracteur statique ou éolien</t>
  </si>
  <si>
    <t>1,47 kWh/j avec surpresseur Hiblow HP-200
1,40 kWh/j  avec surpresseur Thomas LP-200HN</t>
  </si>
  <si>
    <t xml:space="preserve">57,5€/an à 60,4€/an </t>
  </si>
  <si>
    <t>6 mois pour une habitation de 10 habitants</t>
  </si>
  <si>
    <t>KIT BIOMATIC COMPLET 6 EH</t>
  </si>
  <si>
    <t>2016-010</t>
  </si>
  <si>
    <t>Chasse à auget : -15 cm
Filtre : -90 cm</t>
  </si>
  <si>
    <t>Ventilation de la FTE classisque
+
Ventilation du filtre par entrée d'air avec chapeau d'évent situé au-dessus du sol</t>
  </si>
  <si>
    <t>13 mois</t>
  </si>
  <si>
    <t>FTE plstique : 25 ans
FTE béton : 10 ans et éléments plastiques : 2ans
Traitement : 3 ans</t>
  </si>
  <si>
    <t>2016-010-mod01</t>
  </si>
  <si>
    <t>FTE : 1 836 Kg</t>
  </si>
  <si>
    <t>12 mois</t>
  </si>
  <si>
    <t>FTE : 115 Kg</t>
  </si>
  <si>
    <t>KIT BIOMATIC COMPLET 12 EH</t>
  </si>
  <si>
    <t>2016-010-ext01</t>
  </si>
  <si>
    <t>Filtre : 21,8 m²</t>
  </si>
  <si>
    <t>FTE : 220 Kg</t>
  </si>
  <si>
    <t>9 mois</t>
  </si>
  <si>
    <t>2016-010-ext01-mod01</t>
  </si>
  <si>
    <t>FTE : 380 Kg</t>
  </si>
  <si>
    <t>15 mois</t>
  </si>
  <si>
    <t>FTE : Polypropylène</t>
  </si>
  <si>
    <t>FTE : Béton</t>
  </si>
  <si>
    <t>FTE : Polyéthylène</t>
  </si>
  <si>
    <t>Fosse toutes eaux CARAT 3 750 Litres  GRAF + Chasse à Auget GRAF Distribution 50 litres + Filtre Biomatic 06 EH</t>
  </si>
  <si>
    <t>Fosse toutes eaux CARAT 8 500 Litres  GRAF + Chasse à Auget GRAF Distribution 100 litres + Filtre Biomatic 12 EH</t>
  </si>
  <si>
    <t>Fosse toutes eaux CARAT 6 500 Litres  GRAF + Chasse à Auget GRAF Distribution 100 litres + Filtre Biomatic 12 EH</t>
  </si>
  <si>
    <t xml:space="preserve">                         FTE : 2,28 x 1,76 x 1,68                      Chasse à auget : 0,98 x 0,69 x 0,40
Filtre : 4,19 x 2,59 x 1,35</t>
  </si>
  <si>
    <t xml:space="preserve">                 FTE : 2,72 x 1,24 x 1,39                Chasse à auget : 0,98 x 0,69 x 0,40
Filtre : 4,19 x 2,59 x 1,35</t>
  </si>
  <si>
    <t xml:space="preserve">                         FTE : 2,45 x 1,22 x 1,51                              Chasse à auget : 0,98 x 0,69 x 0,40
Filtre : 4,19 x 2,59 x 1,35</t>
  </si>
  <si>
    <t>FTE : 150 Kg</t>
  </si>
  <si>
    <t>Filtre : 10,85 m²</t>
  </si>
  <si>
    <t>Fosse : 120 cm                        Filtre : 50 cm</t>
  </si>
  <si>
    <t>Fosse : 50 cm                        Filtre : 50 cm</t>
  </si>
  <si>
    <t>Fosse : 60 cm                        Filtre : 50 cm</t>
  </si>
  <si>
    <t>Fosse : 150 cm                        Filtre : 50 cm</t>
  </si>
  <si>
    <t>Peu complexe, fréquente et coûteuse.</t>
  </si>
  <si>
    <t>Complexe, fréquente et coûteuse. Contrat de maintenance recommandé.</t>
  </si>
  <si>
    <t>Filtre compact
FTE + unités septodiffuseurs posées sur un FSVD</t>
  </si>
  <si>
    <t>Filtre compact
FTE + conduites de traitement biologique entourées d'un massif sableux étanche ou non étanche</t>
  </si>
  <si>
    <t>BIOMERIS 4 EH</t>
  </si>
  <si>
    <t>2017-001-ext01</t>
  </si>
  <si>
    <t>2 cuves : 1 FTE  (5 modèles possibles) + 1 Filtre BIO4</t>
  </si>
  <si>
    <t>Filtre : 3,34 m²</t>
  </si>
  <si>
    <t>Filtre : -91 cm</t>
  </si>
  <si>
    <t>Ventilation de la FTE classisque (extacteur éolien Aspiromatic)
+
Ventilation du filtre par prise d'air située sur le couvercle</t>
  </si>
  <si>
    <t>Filtre compact : 10 ans</t>
  </si>
  <si>
    <t>BIOMERIS 5 EH</t>
  </si>
  <si>
    <t>2017-001</t>
  </si>
  <si>
    <t>2 cuves : 1 FTE  (5 modèles possibles) + 1 Filtre BIO5</t>
  </si>
  <si>
    <t>Filtre : 4,07 m²</t>
  </si>
  <si>
    <t>BIOMERIS 6 EH</t>
  </si>
  <si>
    <t>2017-001-ext02</t>
  </si>
  <si>
    <t>2 cuves : 1 FTE  (9 modèles possibles) + 1 Filtre BIO6</t>
  </si>
  <si>
    <t>Filtre : 4,80 m²</t>
  </si>
  <si>
    <t>20 ou 30 mois (selon modèle de fosse)</t>
  </si>
  <si>
    <t>BIOMERIS 8 EH</t>
  </si>
  <si>
    <t>2017-001-ext03</t>
  </si>
  <si>
    <t>Filtres : 6,68 m²</t>
  </si>
  <si>
    <t>Chasse à auget : -14 cm Filtre : -91 cm</t>
  </si>
  <si>
    <t>19 mois</t>
  </si>
  <si>
    <t>BIOMERIS 10 EH</t>
  </si>
  <si>
    <t>2017-001-ext04</t>
  </si>
  <si>
    <t>Filtre : 8,14 m²</t>
  </si>
  <si>
    <t>BIOMERIS 12 EH</t>
  </si>
  <si>
    <t>2017-001-ext05</t>
  </si>
  <si>
    <t>FTE : Polyéthylène    Filtres : Polyéthylène</t>
  </si>
  <si>
    <t>Filtres : 9,60 m²</t>
  </si>
  <si>
    <t>FTE 60 FI : 270 kg
Filtres : 1 125 kg x 2</t>
  </si>
  <si>
    <t>BIOMERIS 15 EH</t>
  </si>
  <si>
    <t>2017-001-ext06</t>
  </si>
  <si>
    <t>Filtre : 12,21 m²</t>
  </si>
  <si>
    <t>FTE 70 FI : 325kg
Filtres : 960 kg x 3</t>
  </si>
  <si>
    <t>17 mois</t>
  </si>
  <si>
    <t>BIOMERIS 18 EH</t>
  </si>
  <si>
    <t>2017-001-ext07</t>
  </si>
  <si>
    <t>Filtre : 14,40 m²</t>
  </si>
  <si>
    <t>FTE 100 FI : 505 kg
Filtres : 1 125 kg x 3</t>
  </si>
  <si>
    <t>BIOMERIS 20 EH</t>
  </si>
  <si>
    <t>2017-001-ext08</t>
  </si>
  <si>
    <t>Filtre : 16,28 m²</t>
  </si>
  <si>
    <t>FTE 100 FI : 505 kg
Filtres : 960 kg x 2</t>
  </si>
  <si>
    <t>TRICEL</t>
  </si>
  <si>
    <t xml:space="preserve">TRICEL SETA FR 4 </t>
  </si>
  <si>
    <t>2016-004</t>
  </si>
  <si>
    <t>2 cuves : 1 FTE (5 modèles possibles) + 1 Filtre</t>
  </si>
  <si>
    <t>FTE : PRV (2 modèles) FTE : PEHD (2 modèles) FTE : Béton (1 modèle)    Filtre : PRV</t>
  </si>
  <si>
    <t>FTE UNA 2000 : 1,60 x 1,60 x 1,99 ; FTE UNA 3000 : 2,10 x 1,64 x 1,99 ; FTE Epurbloc 2000 : 1,90 x 1,19 x 1,44 ; FTE Epurbloc 3000 : 2,70 x 1,19 x 1,44 ; Maxi Eco 3000 : 2,60 x 1,20 x 1,48 ; Filtre : 1,60 x 1,64 x 1,99</t>
  </si>
  <si>
    <t>Filtre : 2,62 m²</t>
  </si>
  <si>
    <t>Filtre : - 132 cm</t>
  </si>
  <si>
    <t>Filtre : 250 kg</t>
  </si>
  <si>
    <t>entrée d'air par la canalisation de chute des eaux usées amenée au dessus du toit de l'habitation
+
canalisation d'extraction des gaz en sortie au dessus du faîte du toit avec un extracteur</t>
  </si>
  <si>
    <t>10 mois (FTE UNA 2000) à 42 mois (FTE Maxi Eco 3000)</t>
  </si>
  <si>
    <t>Guide d'utilisation - Filtre Compact Tricel® Seta FR jusqu’à 18 EH, 5 février 2016, 32 pages</t>
  </si>
  <si>
    <t>Filtre compact : 20 ans</t>
  </si>
  <si>
    <t>Filtre : 81 cm</t>
  </si>
  <si>
    <t>TRICEL SETA FR 5</t>
  </si>
  <si>
    <t>2016-004-ext01</t>
  </si>
  <si>
    <t>2 cuves : 1 FTE (6 modèles possibles) + 1 Filtre</t>
  </si>
  <si>
    <t>FTE : PRV (2 modèles) FTE : PEHD (2 modèles) FTE : Béton (2 modèles)    Filtre : PRV</t>
  </si>
  <si>
    <t xml:space="preserve"> FTE UNA 3000 : 2,10 x 1,64 x 1,99 ; FTE UNA 3800 : 2,60 x 1,64 x 1,99 ;FTE Epurbloc 3000 : 2,70 x 1,19 x 1,44 ; FTE Epurbloc 4000 : 2,05 x 1,85 x 1,55 ; Maxi Eco 3000 : 2,60 x 1,20 x 1,48 ; Maxi Eco 4000 : 2,60 x 1,20 x 1,86 ; Filtre : 2,10 x 1,64 x 1,99</t>
  </si>
  <si>
    <t>Filtre : 3,44 m²</t>
  </si>
  <si>
    <t>Filtre : 350 kg</t>
  </si>
  <si>
    <t>24 mois (FTE UNA 3000) à 48 mois (FTE Epurbloc 4000)</t>
  </si>
  <si>
    <t>TRICEL SETA FR 6</t>
  </si>
  <si>
    <t>2016-004-ext02</t>
  </si>
  <si>
    <t>2 cuves : 1 FTE (10 modèles possibles) + 1 Filtre</t>
  </si>
  <si>
    <t>FTE : PRV (3 modèles) FTE : PEHD (3 modèles) FTE : Béton (4 modèles)    Filtre : PRV</t>
  </si>
  <si>
    <t xml:space="preserve"> FTE UNA 3000 : 2,10 x 1,64 x 1,99 ; FTE UNA 3800 : 2,60 x 1,64 x 1,99 ; FTE UNA 5600 : 3,60 x 1,64 x 1,99 ; FTE Epurbloc 3000 : 2,70 x 1,19 x 1,44 ; FTE Epurbloc 4000 : 2,05 x 1,85 x 1,55 ; FTE Epurbloc 5000 : 2,43 x 1,85 x 1,55 ; Maxi Eco 3000 : 2,60 x 1,20 x 1,48 ; Maxi Eco 4000 : 2,60 x 1,20 x 1,86 ; Maxi eco 5000 Basse : 3,20 x 1,40 x 1,60 ; Maxi eco 5000 Haute : 2,50 x 1,20 x 2,27 ; Filtre : 2,60 x 1,64 x 1,99</t>
  </si>
  <si>
    <t>Filtre : 4,27 m²</t>
  </si>
  <si>
    <t>9 mois (FTEs UNA 3000 &amp; Epurbloc 3000) à 48 mois (FTEs UNA 5600 &amp; Epurbloc 5000 &amp; Maxi Eco 5000)</t>
  </si>
  <si>
    <t>TRICEL SETA FR 9</t>
  </si>
  <si>
    <t>2016-004-ext03</t>
  </si>
  <si>
    <t>FTE UNA 3800 : 2,60 x 1,64 x 1,99 ; FTE UNA 5600 : 3,60 x 1,64 x 1,99 ; FTE UNA 7350 : 4,60 x 1,64 x 1,99 ;  FTE Epurbloc 4000 : 2,05 x 1,85 x 1,55 ; FTE Epurbloc 5000 : 2,43 x 1,85 x 1,55 ; FTE Epurbloc 8000 : 4,20 x 1,85 x 1,55 ; Maxi eco 5000 Basse : 3,20 x 1,40 x 1,60 ; Maxi eco 5000 Haute : 2,50 x 1,20 x 2,27 ; Oblongue 6000 : 3,19 x 2,00 x 1,67 ; Oblongue 8000 : 3,19 x 2,00 x 2,08 ; Filtre : 3,60 x 1,64 x 1,99</t>
  </si>
  <si>
    <t>Filtre : 5,91 m²</t>
  </si>
  <si>
    <t>Filtre : 650 kg</t>
  </si>
  <si>
    <t>8 mois (FTEs UNA 3800 &amp; Epurbloc 4000) à 48 mois (FTEs UNA 7350 &amp; Epurbloc 8000 &amp; Oblongue 8000)</t>
  </si>
  <si>
    <t>TRICEL SETA FR 12</t>
  </si>
  <si>
    <t>2016-004-ext04</t>
  </si>
  <si>
    <t>2 cuves : 1 FTE (9 modèles possibles) + 1 Filtre</t>
  </si>
  <si>
    <t>FTE : PRV (3 modèles) FTE : PEHD (3 modèles) FTE : Béton (3 modèles)    Filtre : PRV</t>
  </si>
  <si>
    <t>FTE UNA 5600 : 3,60 x 1,64 x 1,99 ; FTE UNA 7350 : 4,60 x 1,64 x 1,99 ;  FTE UNA 9100 : 5,60 x 1,64 x 1,99 ;  FTE Epurbloc 8000 : 4,20 x 1,85 x 1,55 ; FTE Epurbloc 9000 : 4,58 x 1,85 x 1,55 ; Epurbloc 10 000 : 4,97 x 1,85 x 1,55 ; Oblongue 6000 : 3,19 x 2,00 x 1,67 ; Oblongue 8000 : 3,19 x 2,00 x 2,08 ; Oblongue 10 000 : 3,19 x 2,00 x 2,42 ; Filtre : 4,60 x 1,64 x 1,99</t>
  </si>
  <si>
    <t>Filtre : 7,55 m²</t>
  </si>
  <si>
    <t>Filtre : 850 kg</t>
  </si>
  <si>
    <t>entrée d'air par la canalisation de chute des eaux usées amenée au dessus du toit de l'habitation               
                                                         +                                                                                                                 la ventilation secondaire doit  être piquée d’une part au plus près de la sortie de fosse septique, et d’autre part, au plus près de l’entrée du massif filtrant la plus éloignée de la fosse septique.  Ces piquages peuvent être raccordés à une seule et même ventilation secondaire équipée d'un extracteur</t>
  </si>
  <si>
    <t>8 mois (FTE UNA 5600) à 48 mois (FTEs  Epurbloc 10000 &amp; Oblongue 10000)</t>
  </si>
  <si>
    <t>TRICEL SETA FR 15</t>
  </si>
  <si>
    <t>2016-004-ext05</t>
  </si>
  <si>
    <t>2 cuves : 1 FTE (8 modèles possibles) + 1 Filtre</t>
  </si>
  <si>
    <t>FTE : PRV (3 modèles) FTE : PEHD (3 modèles) FTE : Béton (2 modèles)    Filtre : PRV</t>
  </si>
  <si>
    <t>FTE UNA 7350 : 4,60 x 1,64 x 1,99 ;  FTE UNA 9100 : 5,60 x 1,64 x 1,99 ; FTE UNA 10850 : 6,60 x 1,64 x 1,99 ; FTE Epurbloc 8000 : 4,20 x 1,85 x 1,55 ; FTE Epurbloc 9000 : 4,58 x 1,85 x 1,55 ; Epurbloc 10 000 : 4,97 x 1,85 x 1,55 ; Oblongue 8000 : 3,19 x 2,00 x 2,08 ; Oblongue 10 000 : 3,19 x 2,00 x 2,42 ; Filtre : 5,60 x 1,64 x 1,99</t>
  </si>
  <si>
    <t>Filtre : 9,18 m²</t>
  </si>
  <si>
    <t>Filtre : 1 050 kg</t>
  </si>
  <si>
    <t>9 mois (FTE UNA 7350) à 36 mois (FTE UNA 10 850)</t>
  </si>
  <si>
    <t>TRICEL SETA FR 18</t>
  </si>
  <si>
    <t>2016-004-ext06</t>
  </si>
  <si>
    <t>FTE UNA 9100 : 5,60 x 1,64 x 1,99 ; FTE UNA 10850 : 6,60 x 1,64 x 1,99 ; FTE Epurbloc 4000 : 2,05 x 1,85 x 1,55 ; FTE Epurbloc 9000 : 4,58 x 1,85 x 1,55 ; Epurbloc 10 000 : 4,97 x 1,85 x 1,55 ; Oblongue 10 000 : 3,19 x 2,00 x 2,42 ; Filtre : 6,60 x 1,64 x 1,99</t>
  </si>
  <si>
    <t>Filtre : 10,82 m²</t>
  </si>
  <si>
    <t>Filtre : 1 250 kg</t>
  </si>
  <si>
    <t>9 mois (FTEs UNA 9100 &amp; Epurboc 9000) à 26 mois (FTE UNA 10 850)</t>
  </si>
  <si>
    <t>Texte n°102 du 7/05/2016</t>
  </si>
  <si>
    <t>Hauteur maxi de remplissage : 71 cm</t>
  </si>
  <si>
    <t>Hauteur maxi de remplissage : 56 cm</t>
  </si>
  <si>
    <t>Hauteur maxi de remplissage : 72 cm</t>
  </si>
  <si>
    <t>Hauteur maxi de remplissage : 82 cm</t>
  </si>
  <si>
    <t>Hauteur maxi de remplissage : 95 cm</t>
  </si>
  <si>
    <t>2012-011 
et
2012-011-mod01 
et
2012-011-mod02
et
2012-011-mod03</t>
  </si>
  <si>
    <t>2011-014
et
2011-014 bis
et
2012-011 
et 
2012-011-mod01
et
2012-011-mod02
et
2012-011-mod03</t>
  </si>
  <si>
    <t>2012-001
et
2012-001-mod01
 et
 2012-001-mod02
 et
2012-001-mod04</t>
  </si>
  <si>
    <t>2012-041-ext02
 et
 2012-041-ext02-mod01</t>
  </si>
  <si>
    <t>2012-041-ext03
 et
 2012-041-ext03-mod01</t>
  </si>
  <si>
    <t>410 kg</t>
  </si>
  <si>
    <t>126 cm</t>
  </si>
  <si>
    <t xml:space="preserve">Contrat d'entretien : 
120 € TTC / an </t>
  </si>
  <si>
    <t>Cuve : 25 ans
Média filtrant : 10 ans</t>
  </si>
  <si>
    <t>Guide destiné à l'usager - ECOROCK-Solution - Capacité jusqu'à 20 EH, 24 mars 2017, 65 pages)</t>
  </si>
  <si>
    <t>Alarme visuelle
(flotteur au
niveau du filtre)</t>
  </si>
  <si>
    <t>FTE = 6 cm
Filtre = -119 cm</t>
  </si>
  <si>
    <t>24,07 m²</t>
  </si>
  <si>
    <t>Fosse toutes eaux : 3,96 x 2,28 x 2,50
Filtre : 3,50 x 1,15 x 2,18</t>
  </si>
  <si>
    <t>Polyéthylène
haute densitée
(PEHD)</t>
  </si>
  <si>
    <t>2017-003-ext04</t>
  </si>
  <si>
    <t>FTE = 6 cm
Filtre = - 110 cm</t>
  </si>
  <si>
    <t>17,53 m²</t>
  </si>
  <si>
    <t>Fosse toutes eaux : 3,08 x 2,26 x 2,50
Filtre : 2,15 x 1,15 x 2,08</t>
  </si>
  <si>
    <t>2017-003-ext03</t>
  </si>
  <si>
    <t>FTE = - 2 cm
Filtre = - 110 cm</t>
  </si>
  <si>
    <t>10,23 m²</t>
  </si>
  <si>
    <t>Fosse toutes eaux : 3,50 x 1,15 x 2,18
Filtre : 1,45 x 1,15 x 2,08</t>
  </si>
  <si>
    <t>2017-003-ext02</t>
  </si>
  <si>
    <t>30 mois</t>
  </si>
  <si>
    <t>9,71 m²</t>
  </si>
  <si>
    <t>Fosse toutes eaux : 3,50 x 1,15 x 2,18
Filtre : 1,15 x 1,15 x 2,08</t>
  </si>
  <si>
    <t>2017-003</t>
  </si>
  <si>
    <t>ECOROCK Solution 8</t>
  </si>
  <si>
    <t>7,35 m²</t>
  </si>
  <si>
    <t>Fosse toutes eaux : 2,15 x 1,15 x 2,08
Filtre : 1,15 x 1,15 x 2,08</t>
  </si>
  <si>
    <t>2017-003-ext01</t>
  </si>
  <si>
    <t>Gamme ECOROCK modèle solution 6</t>
  </si>
  <si>
    <t>50 % du volume utilie du traitement primaire</t>
  </si>
  <si>
    <t>404 kg</t>
  </si>
  <si>
    <t>7,92 m²</t>
  </si>
  <si>
    <t>3,79 x 1,20 x 2,08</t>
  </si>
  <si>
    <t>Texte n° 61 du 13/06/2017</t>
  </si>
  <si>
    <t>2017-002-ext04</t>
  </si>
  <si>
    <t>Gamme MONOBLOCK modèle 3-900-6</t>
  </si>
  <si>
    <t>326 kg</t>
  </si>
  <si>
    <t>6,12 m²</t>
  </si>
  <si>
    <t>2,79 x 1,20 x 2,08</t>
  </si>
  <si>
    <t>2017-002</t>
  </si>
  <si>
    <t>Gamme MONOBLOCK modèle 2-900-6</t>
  </si>
  <si>
    <t>399 kg</t>
  </si>
  <si>
    <t>2017-002-ext03</t>
  </si>
  <si>
    <t>Gamme MONOBLOCK modèle 3-800-5</t>
  </si>
  <si>
    <t>10 mois</t>
  </si>
  <si>
    <t>321 kg</t>
  </si>
  <si>
    <t>2017-002-ext02</t>
  </si>
  <si>
    <t>Gamme MONOBLOCK modèle 2-800-5</t>
  </si>
  <si>
    <t>315 kg</t>
  </si>
  <si>
    <t>2017-002-ext01</t>
  </si>
  <si>
    <t>Gamme MONOBLOCK modèle 2-700-4</t>
  </si>
  <si>
    <t>du clarificateur vers le décanteur au moyen d'une pompe à injection d'air</t>
  </si>
  <si>
    <t>6,4 m²</t>
  </si>
  <si>
    <t>150 € TTC/an</t>
  </si>
  <si>
    <t>170 € TTC/an</t>
  </si>
  <si>
    <t>200 € TTC/an</t>
  </si>
  <si>
    <t>300 € TTC/an</t>
  </si>
  <si>
    <t>350 € TTC/an</t>
  </si>
  <si>
    <t>FTE : entrée d'air au-dessus du toit et sortie d'air au-dessus du faîte du toit avec un extracteur- Filtre : Entrée d'air située au-dessus du sol et équipée d'un chapeau d'évent
+
extraction des gaz par une canalisation rapportée au-dessus du faîte du toit de l'habitation avec un extracteur</t>
  </si>
  <si>
    <t>cuve cylindrique axe vertical : 
diamètre : 2,5 m
H : 2,33 m</t>
  </si>
  <si>
    <t>Capacité de traitement (EH)</t>
  </si>
  <si>
    <t>2,41 x 1,91 x 1,85</t>
  </si>
  <si>
    <t>&lt; 30% du volume utile du décanteur primaire</t>
  </si>
  <si>
    <t>Gamme BIOFRANCE
 Passive
 modèle 8 EH</t>
  </si>
  <si>
    <t>2016-009-ext01</t>
  </si>
  <si>
    <t>texte n°45 du 24/08/2017</t>
  </si>
  <si>
    <t>2,26 x 2,26 x 2,41</t>
  </si>
  <si>
    <t>2016-009-ext02</t>
  </si>
  <si>
    <t>2016-009-ext03</t>
  </si>
  <si>
    <t>2016-009-ext04</t>
  </si>
  <si>
    <t>2 cuves cylindriques à axe rectangulaire :
– une fosse de 10 m3 avec préfiltre
– un filtre à argile expansée de 5,44 m² soit 10,6 m3</t>
  </si>
  <si>
    <t>6200 + 10400 kg</t>
  </si>
  <si>
    <t>Filtres compacts agréés sans consommation d'énergie - BIOFRANCE® Passive : modèles 6, 8, 12, 15 et 20 EH - BIOFRANCE® Roto Passive : modèles 6, 7 et 15 EH - Guide d'installation, d'utilisation et d'entretien, 23 mai 2017, 45 pages</t>
  </si>
  <si>
    <t>86,40 € /an</t>
  </si>
  <si>
    <t>2 x (2,40 x 2,11 x 2,51)</t>
  </si>
  <si>
    <t>2 x (2,26 x 2,26 x 2,44)</t>
  </si>
  <si>
    <t>2 x (2,64 x 2,37 x 2,82)</t>
  </si>
  <si>
    <t>2,50 x 2,50 x 2,75</t>
  </si>
  <si>
    <t>13,94 m² environ (cuves seules)
23,19 m² environ (avec 50 cm de remblai autour)</t>
  </si>
  <si>
    <t>11,39 m² environ (cuves seules)
19,90 m² environ (avec 50cm de remblai autour)</t>
  </si>
  <si>
    <t>11,57 m² environ (cuves seules)
19,95 m² environ (avec 50 cm de remblai autour)</t>
  </si>
  <si>
    <t>6,25 m² environ (cuve seule)
12,25 m² environ (avec 50 cm de remblai autour)</t>
  </si>
  <si>
    <t>3300 + 5900 kg</t>
  </si>
  <si>
    <t>3350 + 5520 kg</t>
  </si>
  <si>
    <t>18 mois</t>
  </si>
  <si>
    <t>21 mois</t>
  </si>
  <si>
    <t>BIOFRANCE Roto Passive 7 EH</t>
  </si>
  <si>
    <t>BIOFRANCE Roto Passive 15 EH</t>
  </si>
  <si>
    <t>2016-009-mod01-ext01</t>
  </si>
  <si>
    <t>2016-009-mod01-ext02</t>
  </si>
  <si>
    <t>Cuve oblongue à axe vertical à 2 compartiments  :
– une fosse de 3,51 m3 avec préfiltre
– un filtre à argile expansée de 2,09 m² soit 3,24 m3</t>
  </si>
  <si>
    <t>2 cuves oblongues à axe vertical :
– une fosse de 7,20 m3 avec préfiltre
– un filtre à argile expansée de 4,06 m² soit 6,34 m3</t>
  </si>
  <si>
    <t>2,50 x 2,20 x 2,45</t>
  </si>
  <si>
    <t>2,50 x 2,20  x 2,45</t>
  </si>
  <si>
    <t>12,32 m² environ (cuves seules)
21,12 m² environ (avec 50 cm de remblai autour)</t>
  </si>
  <si>
    <t>5,50 m² environ (cuve seule)
11,20 m² environ (avec 50 cm de remblai autour)</t>
  </si>
  <si>
    <t>1550 kg</t>
  </si>
  <si>
    <t>350 + 2750 kg</t>
  </si>
  <si>
    <t>106 cm</t>
  </si>
  <si>
    <t>TRICEL FR 6/3000P</t>
  </si>
  <si>
    <t>2017-004</t>
  </si>
  <si>
    <t>TRICEL FR 6/4000P</t>
  </si>
  <si>
    <t>2017-004-mod01</t>
  </si>
  <si>
    <t>TRICEL FR 9/5000P</t>
  </si>
  <si>
    <t>2017-004-ext01</t>
  </si>
  <si>
    <t>9 EH</t>
  </si>
  <si>
    <t>Monocuve cylindrique à 3 compartiments : 
décanteur primaire (2,41 m3) 
réacteur biologique (1,38 m3) rempli de feuilles ondulées en PVC de type biomédia
clarificateur (0,95 m3) et pompe de refoulement intégrée</t>
  </si>
  <si>
    <t>5,1 m²</t>
  </si>
  <si>
    <t>375 kg</t>
  </si>
  <si>
    <t>TRICEL FR 9/6000P</t>
  </si>
  <si>
    <t>2017-004-ext02</t>
  </si>
  <si>
    <t>Monocuve cylindrique à 3 compartiments : 
décanteur primaire (3,22 m3) 
réacteur biologique (1,38 m3) rempli de feuilles ondulées en PVC de type biomédia
clarificateur (0,95 m3) et pompe de refoulement intégrée</t>
  </si>
  <si>
    <t>TRICEL FR 11/6000P</t>
  </si>
  <si>
    <t>2017-004-ext03</t>
  </si>
  <si>
    <t>TRICEL FR 11/7000P</t>
  </si>
  <si>
    <t>2017-004-ext04</t>
  </si>
  <si>
    <t>7,6 m²</t>
  </si>
  <si>
    <t>500 kg</t>
  </si>
  <si>
    <t>TRICEL FR 14/8000P</t>
  </si>
  <si>
    <t>2017-004-ext05</t>
  </si>
  <si>
    <t>TRICEL FR 14/9000P</t>
  </si>
  <si>
    <t>2017-004-ext06</t>
  </si>
  <si>
    <t>TRICEL FR 17/9000P</t>
  </si>
  <si>
    <t>2017-004-ext07</t>
  </si>
  <si>
    <t>TRICEL FR 17/10000P</t>
  </si>
  <si>
    <t>2017-004-ext08</t>
  </si>
  <si>
    <t>10,9 m²</t>
  </si>
  <si>
    <t>TRICEL FR 20/10000P</t>
  </si>
  <si>
    <t>2017-004-ext09</t>
  </si>
  <si>
    <t>Texte n°132 du 17/08/2017</t>
  </si>
  <si>
    <t>4,5 m²</t>
  </si>
  <si>
    <t>Manuel d'utilisation et carnet d'entretien - Micro-stations d'épuration - Gamme Vodalys® - Vodalys® 6 EH, Vodalys® 10 EH, Vodalys® 14 EH, 26 avril 2017, 55 pages</t>
  </si>
  <si>
    <t>cuve : 10 ans
électromécanique et diffuseurs  : 2 ans</t>
  </si>
  <si>
    <t>2014-018-mod01-ext01</t>
  </si>
  <si>
    <t>2,68 x 2,31 x 2,49</t>
  </si>
  <si>
    <t>6,2 m²</t>
  </si>
  <si>
    <t>345 kg</t>
  </si>
  <si>
    <t>45 à 48 dBA selon marque du surpresseur</t>
  </si>
  <si>
    <t>5 mois</t>
  </si>
  <si>
    <t>2014-018-mod01-ext02</t>
  </si>
  <si>
    <t>3,76 x 2,31 x 2,49</t>
  </si>
  <si>
    <t>8,7 m²</t>
  </si>
  <si>
    <t>430 kg</t>
  </si>
  <si>
    <t>46 à 48 dBA selon marque du surpresseur</t>
  </si>
  <si>
    <t>PHYTO-PLUS ENVIRONNEMENT</t>
  </si>
  <si>
    <t>STEPURFILTRE 5 EH</t>
  </si>
  <si>
    <t>2017-005</t>
  </si>
  <si>
    <t>texte n° 46 du 24/08/2017</t>
  </si>
  <si>
    <t>2 cuves :  
1 fosse Phyto Plus 3 000 L
+ 1 filtre Stepurfiltre 5 EH Phyto Plus à écorce de pin et laine de roche</t>
  </si>
  <si>
    <t>Fosse :  2,90 x 1,16 x 1,31
Filtre : 2,90 x 1,16 x 1,31</t>
  </si>
  <si>
    <t>6,8 m²</t>
  </si>
  <si>
    <t>Filtre : -114</t>
  </si>
  <si>
    <t>Fosse :  132 kg
Filtre : 580 kg</t>
  </si>
  <si>
    <t>FTE :  entrée d'air par la canalisation d'amenée des eaux usées prolongée au-dessus du toit + extraction des gaz par une canalisation rapportée à 40 cm au-dessus du faîtage du toit de l'habitation avec un extracteur
FILTRE :  entrée d'air située au-dessus du sol, équipée d'un chapeau d'évent.</t>
  </si>
  <si>
    <t>Livret d'utilisation de la gamme STEPURFILTRE, Modèles 5 EH, 10 EH, 15 EH et 20 EH, PHYTO PLUS ENVIRONNEMENT, Juin 2017, 31 pages</t>
  </si>
  <si>
    <t>2017-005-ext01</t>
  </si>
  <si>
    <t>3 cuves : 
1 fosse Epurbloc 5 000 QR Sotralentz
+ 2 filtres Stepurfiltre 5 EH Phyto Plus à écorce de pin et laine de roche</t>
  </si>
  <si>
    <t>Fosse :  2,43 x 1,85 x 1,55
+ 2 Filtres : 2,90 x 1,16 x 1,31</t>
  </si>
  <si>
    <t>Fosse :  160 kg
Filtres : 1 160 kg</t>
  </si>
  <si>
    <t>Fosse : 60 cm
Filtres : 30 cm</t>
  </si>
  <si>
    <t>2017-005-ext02</t>
  </si>
  <si>
    <t>4 cuves : 
1 fosse Epurbloc 8 000 QR Sotralentz
+ 3 filtres Stepurfiltre 5 EH Phyto Plus à écorce de pin et laine de roche</t>
  </si>
  <si>
    <t>Fosse :  4,20 x 1,85 x 1,55
+ 3 Filtres : 2,90 x 1,16 x 1,31</t>
  </si>
  <si>
    <t>Fosse :  280 kg
Filtres : 1 740 kg</t>
  </si>
  <si>
    <t>FTE :  entrée d'air par la canalisation d'amenée des eaux usées prolongée au-dessus du toit + extraction des gaz par une canalisation rapportée à 40 cm au-dessus du faîtage du toit de l'habitation avec un extracteur
FILTRE :  entrée d'air au-dessus du sol, équipée d'un chapeau d'évent.</t>
  </si>
  <si>
    <t>14 mois</t>
  </si>
  <si>
    <t>2017-005-ext03</t>
  </si>
  <si>
    <t>5 cuves : 
1 fosse Epurbloc 10 000 QR Sotralentz
+ 4 filtres Stepurfiltre 5 EH Phyto Plus à écorce de pin et laine de roche</t>
  </si>
  <si>
    <t>22,8 m²</t>
  </si>
  <si>
    <t>Fosse :  320 kg
Filtres : 2 320 kg</t>
  </si>
  <si>
    <t>BRIO Filtre Compact, modèle BRIO 5</t>
  </si>
  <si>
    <t>2017-007-ext01</t>
  </si>
  <si>
    <t>texte n° 65 du 25/08/2017</t>
  </si>
  <si>
    <t>1 cuve à 2 compartiments</t>
  </si>
  <si>
    <t>5,12 m²</t>
  </si>
  <si>
    <t>Entrée d'air de la FTE par la canalisation d'amenée des eaux usées prolongée au-dessus du toit
Entrée d'air du filtre située au-dessus du sol, équipée d'un chapeau d'évent. 
Extraction des gaz de la FTE et du filtre par une canalisation rapportée au-dessus du faîte du toit avec un extracteur.</t>
  </si>
  <si>
    <t>Livret de l'utilisateur - BRIO Filtre Compact - Modèles de 5 EH jusqu'à 20 EH, 6 juillet 2017, 38 pages</t>
  </si>
  <si>
    <t>Cuve : 15 ans
Média filtrant : 20 ans</t>
  </si>
  <si>
    <t>BRIO Filtre Compact, modèle BRIO 6</t>
  </si>
  <si>
    <t>2017-007-ext02</t>
  </si>
  <si>
    <t>5,8 m²</t>
  </si>
  <si>
    <t>BRIO Filtre Compact BRIO 8</t>
  </si>
  <si>
    <t>2017-007</t>
  </si>
  <si>
    <t>25 mois</t>
  </si>
  <si>
    <t>BRIO Filtre Compact, modèle BRIO 12</t>
  </si>
  <si>
    <t>2017-007-ext03</t>
  </si>
  <si>
    <t>2 cuves à 1 compartiment</t>
  </si>
  <si>
    <t>9,7 m²</t>
  </si>
  <si>
    <t>BRIO Filtre Compact, modèle BRIO 16</t>
  </si>
  <si>
    <t>2017-007-ext04</t>
  </si>
  <si>
    <t>12,4 m²</t>
  </si>
  <si>
    <t>520 kg</t>
  </si>
  <si>
    <t>BRIO Filtre Compact, modèle BRIO 20</t>
  </si>
  <si>
    <t>2017-007-ext05</t>
  </si>
  <si>
    <t>15,1 m²</t>
  </si>
  <si>
    <t>620 kg</t>
  </si>
  <si>
    <t>TRICEL (KILLARNEY)</t>
  </si>
  <si>
    <t>Texte n°109 du 02/10/2014 annulé et remplacé par le texte n°132 du 17/08/2017</t>
  </si>
  <si>
    <t>Monocuve à 2 compartiments :
décanteur primaire (2 470 L)
réservoir à culture libre aérée
(1 700 L)</t>
  </si>
  <si>
    <t>Monocuve à 2 compartiments :
décanteur primaire (3 880 L)
réservoir à culture libre aérée
(3 040 L)</t>
  </si>
  <si>
    <t>Monocuve à 2 compartiments :
décanteur primaire (6 740 L)
réservoir à culture libre aérée
(3 580 L)</t>
  </si>
  <si>
    <t>du décanteur au compartiment de traitement par une pompe à injection d'air
du réservoir à la sortie par ume pompe à injection d'air</t>
  </si>
  <si>
    <t>du compartiment de traitement au décanteur par une pompe à injection d'air</t>
  </si>
  <si>
    <t>2 aérateurs à membrane micro perforée placés au fond du réacteur</t>
  </si>
  <si>
    <t>3 aérateurs à membrane micro perforée placés au fond du réacteur</t>
  </si>
  <si>
    <t>1,50 kWh/jour</t>
  </si>
  <si>
    <t>Environ 62 € TTC / an</t>
  </si>
  <si>
    <t>2,1 ou 3,31 kWh/jour</t>
  </si>
  <si>
    <t>86 ou 136 € TTC / an</t>
  </si>
  <si>
    <t>3,1 ou 4,09 kWh/jour</t>
  </si>
  <si>
    <t>127 ou 168 € TTC / an</t>
  </si>
  <si>
    <t>38 à 45 dBA</t>
  </si>
  <si>
    <t xml:space="preserve"> texte n° 45 du 17 septembre 2016  annulé et remplacé par le texte n°45 du 24 août  2017</t>
  </si>
  <si>
    <t>Fosse : ventilation primaire et secondaire (= DTU 64.1 sauf secondaire prise sur la réhausse de la   cuve)
Filtre :  entrée d’air 20 cm au-dessus du sol équipée d’un chapeau d’évent</t>
  </si>
  <si>
    <t>Fosse : ventilation primaire et secondaire (= DTU 64.1 sauf secondaire prise sur les réhausses de la fosse et de la cuve de traitement)
Filtre :  entrée d’air 20 cm au-dessus du sol équipée d’un chapeau d’évent</t>
  </si>
  <si>
    <t>Cuve cylindrique à axe vertical à 2 compartiments :
– une fosse de 4,20 m3 avec préfiltre
– un filtre à argile expansée de 2,12 m² soit 3,80 m3</t>
  </si>
  <si>
    <t>2 cuves cylindriques à axe vertical :
– une fosse de 6,33 m3 avec préfiltre
– un filtre à argile expansée de 3,60 m² soit 5,72 m3</t>
  </si>
  <si>
    <t>2 cuves cylindriques à axe rectangulaire :
– une fosse de 7,23 m3 avec préfiltre
– un filtre à argile expansée de 4 m² soit 6,76 m3</t>
  </si>
  <si>
    <t>4 250 kg</t>
  </si>
  <si>
    <t>1 550 kg</t>
  </si>
  <si>
    <t>6 100 kg</t>
  </si>
  <si>
    <t>50 % du volume utile du traitement primaire</t>
  </si>
  <si>
    <t>Fosse :  4,97 x 1,85 x 1,55
+ 4 Filtres : 2,90 x 1,16 x 1,31</t>
  </si>
  <si>
    <t>180 € TTC / an</t>
  </si>
  <si>
    <t>240 € TTC / an</t>
  </si>
  <si>
    <t>360 € TTC / an</t>
  </si>
  <si>
    <t>STEPURFILTRE modèle 10 EH</t>
  </si>
  <si>
    <t>STEPURFILTRE, modèle 15 EH</t>
  </si>
  <si>
    <t>STEPURFILTRE, modèle 20 EH</t>
  </si>
  <si>
    <t>VODALYS modèle 10 EH</t>
  </si>
  <si>
    <t>VODALYS modèle 14 EH</t>
  </si>
  <si>
    <t>BIOFRANCE
 Passive
 modèle 20 EH</t>
  </si>
  <si>
    <t>BIOFRANCE
 Passive
 modèle 15 EH</t>
  </si>
  <si>
    <t>BIOFRANCE
 Passive
 modèle 12 EH</t>
  </si>
  <si>
    <t>ECOROCK modèle solution 20</t>
  </si>
  <si>
    <t>ECOROCK modèle solution 15</t>
  </si>
  <si>
    <t>ECOROCK modèle solution 10</t>
  </si>
  <si>
    <t>2,77 x 1,85 x 1,58</t>
  </si>
  <si>
    <t>3,13 x 1,85 x 1,58</t>
  </si>
  <si>
    <t>3,87 x 1,85 x 1,58</t>
  </si>
  <si>
    <t>5,25 x 1,85 x 1,58</t>
  </si>
  <si>
    <t>6,7 x 1,85 x 1,58</t>
  </si>
  <si>
    <t>8,17 x 1,85 x 1,58</t>
  </si>
  <si>
    <t>NC.</t>
  </si>
  <si>
    <t xml:space="preserve">alarme visuelle </t>
  </si>
  <si>
    <t xml:space="preserve">1 cuve à 3 compartiments :
décanteur primaire (2,93 m3)
bassin d'aération (1,14 m3)
clarificateur (0,99 m3)
</t>
  </si>
  <si>
    <t>Du clarificateur vers le décanteur primaire (airlift)</t>
  </si>
  <si>
    <t>FTE : entrée d'air au-dessus du toit et sortie d'air au-dessus du faîte du toit avec un extracteur- Filtre : Entrée d'air située au-dessus du sol et équipée d'un chapeau d'évent
+
extraction des gaz pris sur la fosse et le réacteur biologique par une canalisation rapportée au-dessus du faîte du toit de l'habitation avec un extracteur</t>
  </si>
  <si>
    <t>370 kg</t>
  </si>
  <si>
    <t>2014-018
2014-018-mod01</t>
  </si>
  <si>
    <r>
      <rPr>
        <b/>
        <u/>
        <sz val="14"/>
        <color indexed="8"/>
        <rFont val="Calibri"/>
        <family val="2"/>
      </rPr>
      <t>Présentation de l'outil</t>
    </r>
    <r>
      <rPr>
        <sz val="10"/>
        <rFont val="Arial"/>
        <family val="2"/>
      </rPr>
      <t xml:space="preserve">
</t>
    </r>
    <r>
      <rPr>
        <b/>
        <sz val="11"/>
        <color indexed="8"/>
        <rFont val="Calibri"/>
        <family val="2"/>
      </rPr>
      <t>Données présentées</t>
    </r>
    <r>
      <rPr>
        <sz val="10"/>
        <rFont val="Arial"/>
        <family val="2"/>
      </rPr>
      <t xml:space="preserve">
Les caractéristiques des filières d'ANC présentées dans ce tableau sont issues des avis d'agrément et des guides publiés par les fabricants (hormis la colonne "modalités d'entretien", voir ci-après) . Ces documents sont en ligne sur le site interministériel de l'ANC (www.assainissement-non-collectif.developpement-durable.gouv.fr).
Les données qui concernent plus spécifiquement les usagers sont signalées par un code couleur (en-têtes de colonne bleus).
</t>
    </r>
    <r>
      <rPr>
        <b/>
        <sz val="11"/>
        <color indexed="8"/>
        <rFont val="Calibri"/>
        <family val="2"/>
      </rPr>
      <t xml:space="preserve">Remarque concernant les numéros d'agrément :
</t>
    </r>
    <r>
      <rPr>
        <sz val="10"/>
        <color indexed="8"/>
        <rFont val="Arial"/>
        <family val="2"/>
      </rPr>
      <t xml:space="preserve">Un numéro d'agrément est attribué au dispositif initial titulaire de l'agrément - exemple : 2011-006
Lorsqu'il a extension de la gamme issue du dispositif initial, chaque nouveau modèle porte le numéro d'agrément du dispositif initial, suivi de la mention "ext" - exemple :  2011-006-ext01, 2011-006-ext02 ...etc.
Lorsqu'une modification est apportée au dispositif initial, un nouveau numéro lui est attribué, comprenant son ancien numéro d'agrément suivi de la mention "mod" - exemple : 2011-006-mod01, 2011-006-mod02 ...etc. Avant fin 2012, la mention "bis" était ajoutée au numéro d'agrément.
</t>
    </r>
  </si>
  <si>
    <t>lien vers l'étude et les fiches techniques</t>
  </si>
  <si>
    <r>
      <rPr>
        <b/>
        <sz val="16"/>
        <color indexed="8"/>
        <rFont val="Calibri"/>
        <family val="2"/>
      </rPr>
      <t>Outil complémentaire</t>
    </r>
    <r>
      <rPr>
        <sz val="10"/>
        <rFont val="Arial"/>
        <family val="2"/>
      </rPr>
      <t xml:space="preserve">
</t>
    </r>
  </si>
  <si>
    <t>+5</t>
  </si>
  <si>
    <r>
      <rPr>
        <b/>
        <sz val="12"/>
        <color indexed="8"/>
        <rFont val="Arial"/>
        <family val="2"/>
      </rPr>
      <t>ANC : le suivi in situ des installations, de 2011 à 2016 - Groupe National Public ANC, septembre 2017</t>
    </r>
    <r>
      <rPr>
        <sz val="12"/>
        <color indexed="8"/>
        <rFont val="Arial"/>
        <family val="2"/>
      </rPr>
      <t xml:space="preserve">
</t>
    </r>
    <r>
      <rPr>
        <sz val="10"/>
        <color indexed="8"/>
        <rFont val="Arial"/>
        <family val="2"/>
      </rPr>
      <t xml:space="preserve">Etude scientifique et technique déployée à l’échelle nationale, sous la coordination scientifique d’Irstea, qui vise à évaluer en conditions réelles de fonctionnement la qualité des eaux usées traitées rejetées et les fréquences des opérations d’entretien « curatif ».
Vous trouverez le détail du suivi de chaque dispositif dans le fichier </t>
    </r>
    <r>
      <rPr>
        <sz val="10"/>
        <color indexed="49"/>
        <rFont val="Arial"/>
        <family val="2"/>
      </rPr>
      <t xml:space="preserve">2017/LY2017-PUB00054553_s1.pdf </t>
    </r>
    <r>
      <rPr>
        <sz val="10"/>
        <rFont val="Arial"/>
        <family val="2"/>
      </rPr>
      <t>disponible sur la page de l'étude.</t>
    </r>
    <r>
      <rPr>
        <b/>
        <u/>
        <sz val="10"/>
        <color indexed="8"/>
        <rFont val="Arial"/>
        <family val="2"/>
      </rPr>
      <t xml:space="preserve">
</t>
    </r>
    <r>
      <rPr>
        <sz val="10"/>
        <color indexed="8"/>
        <rFont val="Arial"/>
        <family val="2"/>
      </rPr>
      <t>Comme précisé dans le document, certains dispositifs ne présentent pas assez de résultats pour que l'on puisse en tirer une conclusion robuste . Nous vous invitons donc à prendre en compte ce facteur lors de votre lecture.</t>
    </r>
  </si>
  <si>
    <t>BREIZHO LIMITED</t>
  </si>
  <si>
    <t>ClearFox By Breizho 8 EH</t>
  </si>
  <si>
    <t>2014-008-mod02</t>
  </si>
  <si>
    <t>texte n° 69 du 04/11/2017</t>
  </si>
  <si>
    <t>texte n° 96 du 04/06/2016
annulé et remplacé par
le texte n° 69 du 04/11/2017</t>
  </si>
  <si>
    <t>texte n°79 du 17/05/2014
annulé et remplacé par
le texte n° 69 du 04/11/2017</t>
  </si>
  <si>
    <t>ClearFox By Breizho 4 EH</t>
  </si>
  <si>
    <t>2014-008-ext01-mod02</t>
  </si>
  <si>
    <t>FTE : 1,53 x 1,22 x 1,71 chacune
Traitement : 1,53 x 1,22 x 1,71</t>
  </si>
  <si>
    <t>3 cuves :
2 cuves fosse toutes eaux de 2,25 m³ chacune
1 filtre biologique à massif de polypropylène de 2,25 m³</t>
  </si>
  <si>
    <t>ClearFox By Breizho - 6 EH</t>
  </si>
  <si>
    <t>2014-008-ext02-mod02</t>
  </si>
  <si>
    <t>2014-008-mod02-ext01</t>
  </si>
  <si>
    <t>Texte n° 69 du 04/11/2017</t>
  </si>
  <si>
    <t>ClearFox Nature By Breizho - 6 EH</t>
  </si>
  <si>
    <t>FTE : 2,43 x 1,22 x 1,71
Traitement : 1,53 x 1,22 x 1,71</t>
  </si>
  <si>
    <t>ClearFox By Breizho - 15 EH</t>
  </si>
  <si>
    <t>2014-008-mod02-ext02</t>
  </si>
  <si>
    <t>2 FTE : 2,43 x 1,22 x 1,71 chacune
2 Traitement : 1,53 x 1,22 x 1,71 chacun</t>
  </si>
  <si>
    <t>16 m²</t>
  </si>
  <si>
    <t>FTE : 192 kg
Filtre : 170 kg</t>
  </si>
  <si>
    <t>FTE : 192 + 192 kg
Filtre : 170 + 170 kg</t>
  </si>
  <si>
    <t>&lt; à 50% du volume total en FTE</t>
  </si>
  <si>
    <t>Manuel de l'utilisateur - Gamme ClearFox By Breizho - Station de traitement des eaux usées - 1 à 15 EH, BREIZHO LIMITED, août 2017, 59 pages</t>
  </si>
  <si>
    <t>Non proposé par Breizho qui l'estime à
90 €/an</t>
  </si>
  <si>
    <t>Roth Werke</t>
  </si>
  <si>
    <t>Texte n° 44 du 17 septembre 2016
annulé et remplacé par
le texte n° 68 du 04/11/2017</t>
  </si>
  <si>
    <t>480 Kg</t>
  </si>
  <si>
    <t>5,42 x 2,35 x 1,46</t>
  </si>
  <si>
    <t>&lt; 30 % volume utile du compartitment du traitement primaire</t>
  </si>
  <si>
    <t>HYDREAL SAS</t>
  </si>
  <si>
    <t>HF05 HYDROFILTRE</t>
  </si>
  <si>
    <t>2017-009</t>
  </si>
  <si>
    <t>1 cuve à 2 compartiements</t>
  </si>
  <si>
    <t>cuve : 990 kg</t>
  </si>
  <si>
    <t>Entrée d'air de la FTE par la canalisation d'amenée des eaux usées prolongée au-dessus du toit. Extraction des gaz de la FTE par une canalisation rapportée 40 cm au-dessus du faîte du toit avec un extracteur.
Entrée d'air du filtre située au-dessus du sol, équipée d'un chapeau d'évent.</t>
  </si>
  <si>
    <t xml:space="preserve">Cuve : 10 ans
</t>
  </si>
  <si>
    <t>Texte n°134 du 24/11/2017</t>
  </si>
  <si>
    <t>Média : coquille de noisette
Cuve : Polyéthylène (PE)</t>
  </si>
  <si>
    <t>2,70 x 2,40 x 1,80</t>
  </si>
  <si>
    <t>Guide de l’usager, hydrofiltre – Filtre compact, septembre 2017, 36 pages</t>
  </si>
  <si>
    <t>contrat :130 € TTC / an</t>
  </si>
  <si>
    <t>Gamme Roth MicroStar – Petites installations d’assainissement non-collectif – Guide d’installation et de maintenance, 03/08/2017, 61 pages</t>
  </si>
  <si>
    <t>Du compartiment du traitement secondaire au compartiment du traitement primaire par une pompe à injection d'air</t>
  </si>
  <si>
    <t>36 à 38 dB (A) selon compresseur</t>
  </si>
  <si>
    <t>44 à 46 dB (A) selon compresseur</t>
  </si>
  <si>
    <t>2015-002-ext09</t>
  </si>
  <si>
    <t>5 EH</t>
  </si>
  <si>
    <t>7 EH</t>
  </si>
  <si>
    <t>2015-002-ext10</t>
  </si>
  <si>
    <t>2015-002-ext11</t>
  </si>
  <si>
    <t>2 diffuseurs fines bulles (tuyau poreux) dans le premier compartiment du réacteur, alimentés en permanence par un surpresseur</t>
  </si>
  <si>
    <t>entrée d'air au dessus du toit 
+
canalisation d'extraction piquée en sortie du réacteur, amenée 40 cm au-dessus du faîtage et munie d'un extracteur</t>
  </si>
  <si>
    <t>entrée d'air au dessus du toit 
+
canalisation d'extraction piquée en sortie, amenée 40 cm au-dessus du faîtage et munie d'un extracteur</t>
  </si>
  <si>
    <t xml:space="preserve">1,2 kWh/jour </t>
  </si>
  <si>
    <t>environ 99 € TTC / an</t>
  </si>
  <si>
    <t xml:space="preserve">4,8 kWh/jour </t>
  </si>
  <si>
    <t>environ 197 € TTC / an</t>
  </si>
  <si>
    <t xml:space="preserve">4,9 kWh/jour </t>
  </si>
  <si>
    <t>environ 201 € TTC / an</t>
  </si>
  <si>
    <t>3 diffuseurs fines bulles (tuyau poreux) dans le premier compartiment du réacteur, alimentés en permanence par un surpresseur</t>
  </si>
  <si>
    <t xml:space="preserve">Tous les 16 mois </t>
  </si>
  <si>
    <t>3,30 x 1,20 x 2,02</t>
  </si>
  <si>
    <t>4 309 kg</t>
  </si>
  <si>
    <t>65 cm</t>
  </si>
  <si>
    <t>FLUIDIFIX, 4ST</t>
  </si>
  <si>
    <t>FLUIDIFIX, 5ST</t>
  </si>
  <si>
    <t>FLUIDIFIX, 6ST</t>
  </si>
  <si>
    <t>2017-010-ext01</t>
  </si>
  <si>
    <t>2017-010-ext02</t>
  </si>
  <si>
    <t xml:space="preserve"> Texte n°139 du 31/01/2018</t>
  </si>
  <si>
    <t>4 EH</t>
  </si>
  <si>
    <t>6 EH</t>
  </si>
  <si>
    <t>Notice Technique - Gamme FLUIDIFIX, 6 novembre 2017, 46 pages</t>
  </si>
  <si>
    <t>2 cuves :
décanteur (2 540 L) avec préfiltre intégré
+ 
réacteur et clarificateur ( 2 compartiments séparés de 890  L, avec réacteur rempli de média  fluidisé)</t>
  </si>
  <si>
    <t>Cuves et mediat filtrant en Polyéthylène</t>
  </si>
  <si>
    <t>3,20 x 1,15 x 2,03</t>
  </si>
  <si>
    <t>3,7 m²</t>
  </si>
  <si>
    <t>1 diffuseur fines bulles placé au fond du réacteur et alimenté par un surpresseur</t>
  </si>
  <si>
    <t xml:space="preserve">1 kWh/jour </t>
  </si>
  <si>
    <t>2012-009-mod02</t>
  </si>
  <si>
    <t xml:space="preserve">Entrée d’air du décanteur constituée par la canalisation d’amenée des eaux usées prolongée à l’air libre au-dessus du toit de l’habitation.
Extraction des gaz du décanteur  par une canalisation terminée 40 cm au-dessus du faîtage du toit de l’habitation avec un extracteur. </t>
  </si>
  <si>
    <t>Décanteur &lt; à 30 % soit 35 cm de boue maximum</t>
  </si>
  <si>
    <t>cuve : 20 ans
électromécanique : 2 ans</t>
  </si>
  <si>
    <t>ACTIBLOC QR-LT 25-25</t>
  </si>
  <si>
    <t>2,77 x 1,85 x 1,69</t>
  </si>
  <si>
    <t>du décanteur au réacteur au moyen d'une pompe à dépression via une colonne de transfert,
évacuation des EU traitées par pompe à dépression via une colonne de transfert.</t>
  </si>
  <si>
    <t xml:space="preserve"> 1  disque diffuseur à membrane microperforée HD340 au fond du réacteur, alimenté par un surpresseur EL-S-60n</t>
  </si>
  <si>
    <t>Décanteur &lt; à 30 % soit 37 cm de boue maximum</t>
  </si>
  <si>
    <t>ACTIBLOC QR-LT 35-25</t>
  </si>
  <si>
    <t xml:space="preserve"> 1  disque diffuseur à membrane microperforée HD340 au fond du réacteur, alimenté par un surpresseur EL-S-60n ou JDK-S-80</t>
  </si>
  <si>
    <t>environ 21 € / an</t>
  </si>
  <si>
    <t>ACTIBLOC QR-LT 35-35</t>
  </si>
  <si>
    <t>3,5 x 1,85 x 1,69</t>
  </si>
  <si>
    <t>2 tubes diffuseur à membrane microperforée TD63/2075 au fond du réacteur, alimenté par un surpresseur EL-S-60n ou JDK-S-80</t>
  </si>
  <si>
    <t>environ 25 € / an</t>
  </si>
  <si>
    <t>ACTIBLOC QR-LT 40-40</t>
  </si>
  <si>
    <t>2012-009-mod02-ext04</t>
  </si>
  <si>
    <t>4,2 x 1,85 x 1,69</t>
  </si>
  <si>
    <t>2 tubes diffuseur à membrane microperforée TD63/2075 au fond du réacteur, alimenté par un surpresseur JDK 120</t>
  </si>
  <si>
    <t>environ 38 € / an</t>
  </si>
  <si>
    <t>ACTIBLOC QR-LT 50-50</t>
  </si>
  <si>
    <t>2012-009-mod02-ext05</t>
  </si>
  <si>
    <t>4,97 x 1,85 x 1,69</t>
  </si>
  <si>
    <t>ACTIBLOC QR-LT 60-60</t>
  </si>
  <si>
    <t>2012-009-mod02-ext06</t>
  </si>
  <si>
    <t>2 cuves :
décanteur primaire (5 900L)
réacteur (5 900L)</t>
  </si>
  <si>
    <t>12,07 m²</t>
  </si>
  <si>
    <t>4 tubes diffuseur à membrane microperforée TD63/2075 au fond du réacteur, alimenté par un surpresseur JDK 120</t>
  </si>
  <si>
    <t>ACTIBLOC QR-LT 70-70</t>
  </si>
  <si>
    <t>2012-009-mod02-ext07</t>
  </si>
  <si>
    <t>2 cuves :
décanteur primaire (6 600L)
réacteur (6 600L)</t>
  </si>
  <si>
    <t>Décanteur : 3,5 x 1,85 x 1,69
Réacteur : 3,5 x 1,85 x 1,69</t>
  </si>
  <si>
    <t>13,48 m²</t>
  </si>
  <si>
    <t>610 kg</t>
  </si>
  <si>
    <t>ACTIBLOC QR-LT 80-80</t>
  </si>
  <si>
    <t>2012-009-mod02-ext08</t>
  </si>
  <si>
    <t>2 cuves :
décanteur primaire (8 000L)
réacteur (8 000L)</t>
  </si>
  <si>
    <t>Décanteur : 4,2 x 1,85 x 1,69
Réacteur : 4,2 x 1,85 x 1,69</t>
  </si>
  <si>
    <t>16,17 m²</t>
  </si>
  <si>
    <t>670 kg</t>
  </si>
  <si>
    <t>environ 58 € / an</t>
  </si>
  <si>
    <t>ACTIBLOC QR-LT 90-90</t>
  </si>
  <si>
    <t>2012-009-mod02-ext09</t>
  </si>
  <si>
    <t>2 cuves :
décanteur primaire (9 500L)
réacteur (9 500L)</t>
  </si>
  <si>
    <t>Décanteur : 4,58 x 1,85 x 1,69
Réacteur : 4,58 x 1,85 x 1,69</t>
  </si>
  <si>
    <t>17,63 m²</t>
  </si>
  <si>
    <t>4 tubes diffuseur à membrane microperforée TD63/2100 au fond du réacteur, alimenté par un surpresseur JDK 200</t>
  </si>
  <si>
    <t>2017-010</t>
  </si>
  <si>
    <t>Cuves et media filtrant en Polyéthylène</t>
  </si>
  <si>
    <t>avec (version renforcée) ou sans nappe (version standard)</t>
  </si>
  <si>
    <t>360 kg (standard) ou 415 kg (renforcée)</t>
  </si>
  <si>
    <t>365  kg (standard) ou 420 kg (renforcée)</t>
  </si>
  <si>
    <t>370 kg (standard) ou 425 kg (renforcée)</t>
  </si>
  <si>
    <t>cuve : 10 ans
électromécanique : 1 an</t>
  </si>
  <si>
    <t>150 €  TTC / an</t>
  </si>
  <si>
    <t xml:space="preserve">Décanteur &lt; à 30 % </t>
  </si>
  <si>
    <t>4 diffuseurs fines bulles (tuyau poreux) dans le premier compartiment du réacteur, alimentés en permanence par un surpresseur</t>
  </si>
  <si>
    <t>0,51 kWh/j</t>
  </si>
  <si>
    <t>0,61 kWh/j</t>
  </si>
  <si>
    <t>1,24 kWh/jour</t>
  </si>
  <si>
    <t>3,14 x 1,85 x 1,69</t>
  </si>
  <si>
    <t>Décanteur : 3,14 x 1,85 x 1,69
Réacteur : 3,14 x 1,85 x 1,69</t>
  </si>
  <si>
    <t>monocuve :
décanteur primaire (3 240 L)
réacteur (2 260 L)</t>
  </si>
  <si>
    <t>monocuve :
décanteur primaire (2 600 L)
réacteur (2 600 L)</t>
  </si>
  <si>
    <t>monocuve :
décanteur primaire (3 300 L)
réacteur (2 600 L)</t>
  </si>
  <si>
    <t>monocuve :
décanteur primaire (3 300 L)
réacteur (3 300 L)</t>
  </si>
  <si>
    <t>monocuve :
décanteur primaire (4 750 L)
réacteur (4 750 L)</t>
  </si>
  <si>
    <t xml:space="preserve">texte n°139 du 09/07/2010 annulé et remplacé par le
texte n°54 du 12/05/2012 annulé et remplacé par le
texte n°152 du 01/08/2012 annulé et remplacé par le
texte n°112 du 22/12/2013
</t>
  </si>
  <si>
    <t>TRICEL SETA SIMPLEX FR4/1800</t>
  </si>
  <si>
    <t>TRICEL SETA SIMPLEX FR4/3500</t>
  </si>
  <si>
    <t>TRICEL SETA SIMPLEX FR5/2350</t>
  </si>
  <si>
    <t>TRICEL SETA SIMPLEX FR5/3200</t>
  </si>
  <si>
    <t>TRICEL SETA SIMPLEX FR5/4100</t>
  </si>
  <si>
    <t>TRICEL SETA SIMPLEX FR6/3400</t>
  </si>
  <si>
    <t>TRICEL SETA SIMPLEX FR6/4200</t>
  </si>
  <si>
    <t>TRICEL SETA SIMPLEX FR6/5100</t>
  </si>
  <si>
    <t>TRICEL SETA SIMPLEX FR9/4200</t>
  </si>
  <si>
    <t>TRICEL SETA SIMPLEX FR9/6000</t>
  </si>
  <si>
    <t>50 % du volume utile de la fosse toutes eaux</t>
  </si>
  <si>
    <t>Entrée d'air au niveau de la canalisation de chute des eaux usées
+
Extraction des gaz de la fosse toutes eaux et la sortie d'air du filtre par une canalisation amenée au-dessus du faitage de l'habitation avec un extracteur</t>
  </si>
  <si>
    <t>Polyester renforcé en fibres de verre</t>
  </si>
  <si>
    <t>Tous les 34 mois</t>
  </si>
  <si>
    <t>2,60 x 1,64 x 1,99</t>
  </si>
  <si>
    <t>3,60 x 1,64 x 1,99</t>
  </si>
  <si>
    <t>3,10 x 1,64 x 1,99</t>
  </si>
  <si>
    <t>4,10 x 1,64 x 1,99</t>
  </si>
  <si>
    <t>4,60 x 1,64 x 1,99</t>
  </si>
  <si>
    <t>5,10 x 1,64 x 1,99</t>
  </si>
  <si>
    <t>5,60 x 1,64 x 1,99</t>
  </si>
  <si>
    <t>6,60 x 1,64 x 1,99</t>
  </si>
  <si>
    <t>5,9 m²</t>
  </si>
  <si>
    <t>5,10 m²</t>
  </si>
  <si>
    <t>7,54 m²</t>
  </si>
  <si>
    <t>8,36 m²</t>
  </si>
  <si>
    <t>9,18 m²</t>
  </si>
  <si>
    <t>10,82 m²</t>
  </si>
  <si>
    <t>550 kg</t>
  </si>
  <si>
    <t>800 kg</t>
  </si>
  <si>
    <t>900 kg</t>
  </si>
  <si>
    <t>visuelle
(filtre en charge)</t>
  </si>
  <si>
    <t>Cuve : 20 ans Composants mécaniques : 2 ans</t>
  </si>
  <si>
    <t>2014-014-mod02</t>
  </si>
  <si>
    <t>Texte n° 85 du 08/06/2016 annulé et remplacé par le texte n°92 du 03/05/2018</t>
  </si>
  <si>
    <t>2014-014-mod02-ext01</t>
  </si>
  <si>
    <t>2014-014-mod02-ext02</t>
  </si>
  <si>
    <t>2014-014-mod02-ext03</t>
  </si>
  <si>
    <t>2014-014-mod02-ext04</t>
  </si>
  <si>
    <t>2014-014-mod02-ext05</t>
  </si>
  <si>
    <t>Jardi-Assainissement 
FV, modèle bac 5 EH</t>
  </si>
  <si>
    <t>Jardi-Assainissement 
FV, modèle bac 3 EH</t>
  </si>
  <si>
    <t>Jardi-Assainissement 
FV, modèle bac 6 EH</t>
  </si>
  <si>
    <t>Jardi-Assainissement 
FV, modèle bac 10 EH</t>
  </si>
  <si>
    <t>Jardi-Assainissement 
FV, modèle bac 12 EH</t>
  </si>
  <si>
    <t>Jardi-Assainissement 
FV, modèle bac 20 EH</t>
  </si>
  <si>
    <t>2014-014-mod02-ext06</t>
  </si>
  <si>
    <t>2014-014-mod02-ext07</t>
  </si>
  <si>
    <t>2014-014-mod02-ext08</t>
  </si>
  <si>
    <t>2014-014-mod02-ext09</t>
  </si>
  <si>
    <t>2014-014-mod02-ext10</t>
  </si>
  <si>
    <t>2014-014-mod02-ext11</t>
  </si>
  <si>
    <t>2014-014-mod02-ext12</t>
  </si>
  <si>
    <t>Jardi-Assainissement 
FV, modèle géo 2 EH</t>
  </si>
  <si>
    <t>Texte n°92 du 03/05/2018</t>
  </si>
  <si>
    <t>Jardi-Assainissement 
FV, modèle géo 3 EH</t>
  </si>
  <si>
    <t>Jardi-Assainissement 
FV, modèle géo 4 EH</t>
  </si>
  <si>
    <t>Jardi-Assainissement 
FV, modèle géo 5 EH</t>
  </si>
  <si>
    <t>Jardi-Assainissement 
FV, modèle géo 6 EH</t>
  </si>
  <si>
    <t>Jardi-Assainissement 
FV, modèle géo 7 EH</t>
  </si>
  <si>
    <t>Jardi-Assainissement 
FV, modèle géo 8 EH</t>
  </si>
  <si>
    <t>2014-014-mod02-ext13</t>
  </si>
  <si>
    <t>2014-014-mod02-ext14</t>
  </si>
  <si>
    <t>Jardi-Assainissement 
FV, modèle géo 9 EH</t>
  </si>
  <si>
    <t>Jardi-Assainissement 
FV, modèle géo 10 EH</t>
  </si>
  <si>
    <t>2014-014-mod02-ext15</t>
  </si>
  <si>
    <t>2014-014-mod02-ext16</t>
  </si>
  <si>
    <t>2014-014-mod02-ext17</t>
  </si>
  <si>
    <t>Jardi-Assainissement 
FV, modèle géo 12 EH</t>
  </si>
  <si>
    <t>Jardi-Assainissement 
FV, modèle géo 14 EH</t>
  </si>
  <si>
    <t>Jardi-Assainissement 
FV, modèle géo 16 EH</t>
  </si>
  <si>
    <t>2014-014-mod02-ext18</t>
  </si>
  <si>
    <t>2014-014-mod02-ext19</t>
  </si>
  <si>
    <t>Jardi-Assainissement 
FV, modèle géo 18 EH</t>
  </si>
  <si>
    <t>Jardi-Assainissement 
FV, modèle géo 20 EH</t>
  </si>
  <si>
    <t>1,6 x 1,25 x 0,6</t>
  </si>
  <si>
    <t>2 x 1,5 x 0,6</t>
  </si>
  <si>
    <t>2 x 2 x 0,6</t>
  </si>
  <si>
    <t>2,5 x 2 x 0,6</t>
  </si>
  <si>
    <t>3 x 2 x 0,6</t>
  </si>
  <si>
    <t>3,5 x 2 x 0,6</t>
  </si>
  <si>
    <t>4 x 2 x 0,6</t>
  </si>
  <si>
    <t>4,5 x 2 x 0,6</t>
  </si>
  <si>
    <t>5 x 2 x 0,6</t>
  </si>
  <si>
    <t>4 x 3 x 0,6</t>
  </si>
  <si>
    <t>4 x 3,5 x 0,6</t>
  </si>
  <si>
    <t>4 x 4 x 0,6</t>
  </si>
  <si>
    <t>4,5 x 4 x 0,6</t>
  </si>
  <si>
    <t>5 x 4 x 0,6</t>
  </si>
  <si>
    <t>Filtres : 2 x 2 m²</t>
  </si>
  <si>
    <t>Filtres : 2 x 3 m²</t>
  </si>
  <si>
    <t>Filtres : 2 x 4 m²</t>
  </si>
  <si>
    <t>Filtres : 2 x 5 m²</t>
  </si>
  <si>
    <t>Filtres : 2 x 6 m²</t>
  </si>
  <si>
    <t>Filtres : 2 x 7 m²</t>
  </si>
  <si>
    <t>Filtres : 2 x 8 m²</t>
  </si>
  <si>
    <t>Filtres : 2 x 9 m²</t>
  </si>
  <si>
    <t>Filtres : 2 x 10 m²</t>
  </si>
  <si>
    <t>Filtres : 2 x 12 m²</t>
  </si>
  <si>
    <t>Filtres : 2 x 14 m²</t>
  </si>
  <si>
    <t>Filtres : 2 x 16 m²</t>
  </si>
  <si>
    <t>Filtres : 2 x 18 m²</t>
  </si>
  <si>
    <t>Filtres : 2 x 20 m²</t>
  </si>
  <si>
    <t>Guide d'utilisation -  Gamme Jardi-assainissement FV, Modèles géo 2-3-4-5-6-7-8-9-10-12-14-16-18-20 EH, février 2018,
70 pages</t>
  </si>
  <si>
    <t>12 438 € à 16 146 €</t>
  </si>
  <si>
    <t>Guide d'utilisation -  Gamme Jardi-assainissement FV, Modèles bacs 3-5-6-10-12-20 EH, février 2018,
63 pages</t>
  </si>
  <si>
    <t>170 kg</t>
  </si>
  <si>
    <t>440 kg</t>
  </si>
  <si>
    <t>680 kg</t>
  </si>
  <si>
    <t>880 kg</t>
  </si>
  <si>
    <t xml:space="preserve">10 m² </t>
  </si>
  <si>
    <t>Texte n°84 du 16/01/2016 annulé et remplacé par le texte n°93 du 03/05/18</t>
  </si>
  <si>
    <t>Jardi-assainissement 
FV + FH, modèle géo 2 EH</t>
  </si>
  <si>
    <t>2011-022-mod03-ext11</t>
  </si>
  <si>
    <t>2011-022-mod03</t>
  </si>
  <si>
    <t>Jardi-assainissement 
FV + FH, modèle géo 5 EH</t>
  </si>
  <si>
    <t>2011-022-mod03-ext01</t>
  </si>
  <si>
    <t>Jardi-assainissement 
FV + FH, modèle géo 3 EH</t>
  </si>
  <si>
    <t>2011-022-mod03-ext02</t>
  </si>
  <si>
    <t>2011-022-mod03-ext04</t>
  </si>
  <si>
    <t>Jardi-assainissement 
FV + FH, modèle géo 4 EH</t>
  </si>
  <si>
    <t>2011-022-mod03-ext03</t>
  </si>
  <si>
    <t>Jardi-assainissement 
FV + FH, modèle géo 6 EH</t>
  </si>
  <si>
    <t>2011-022-mod03-ext05</t>
  </si>
  <si>
    <t>Jardi-assainissement 
FV + FH, modèle géo 7 EH</t>
  </si>
  <si>
    <t>2011-022-mod03-ext06</t>
  </si>
  <si>
    <t>Jardi-assainissement 
FV + FH, modèle géo 8 EH</t>
  </si>
  <si>
    <t>2011-022-mod03-ext07</t>
  </si>
  <si>
    <t>Jardi-assainissement 
FV + FH, modèle géo 9 EH</t>
  </si>
  <si>
    <t>Jardi-assainissement 
FV + FH, modèle géo 10 EH</t>
  </si>
  <si>
    <t>2011-022-mod03-ext08</t>
  </si>
  <si>
    <t>2011-022-mod03-ext09</t>
  </si>
  <si>
    <t>Jardi-assainissement 
FV + FH, modèle géo 12 EH</t>
  </si>
  <si>
    <t>2011-022-mod03-ext10</t>
  </si>
  <si>
    <t>Jardi-assainissement 
FV + FH, modèle géo 14 EH</t>
  </si>
  <si>
    <t>Jardi-assainissement 
FV + FH, modèle géo 16 EH</t>
  </si>
  <si>
    <t>2011-022-mod03-ext12</t>
  </si>
  <si>
    <t>Jardi-assainissement 
FV + FH, modèle géo 18 EH</t>
  </si>
  <si>
    <t>Jardi-assainissement 
FV + FH, modèle géo 20 EH</t>
  </si>
  <si>
    <t>2011-022-mod03-ext13</t>
  </si>
  <si>
    <t>Jardi-assainissement 
FV + FH, modèle bac 3 EH</t>
  </si>
  <si>
    <t>2011-022-mod03-ext14</t>
  </si>
  <si>
    <t>Jardi-assainissement 
FV + FH, modèle bac 5 EH</t>
  </si>
  <si>
    <t>Jardi-assainissement 
FV + FH, modèle bac 6 EH</t>
  </si>
  <si>
    <t>Jardi-assainissement 
FV + FH, modèle bac 10 EH</t>
  </si>
  <si>
    <t>2011-022-mod03-ext15</t>
  </si>
  <si>
    <t>2011-022-mod03-ext16</t>
  </si>
  <si>
    <t>2011-022-mod03-ext17</t>
  </si>
  <si>
    <t>Jardi-assainissement 
FV + FH, modèle bac 20 EH</t>
  </si>
  <si>
    <t>Jardi-assainissement 
FV + FH, modèle bac 12 EH</t>
  </si>
  <si>
    <t>2011-022-mod03-ext18</t>
  </si>
  <si>
    <t>2011-022-mod03-ext19</t>
  </si>
  <si>
    <t>Guide d'utilisation -  Gamme Jardi-assainissement FV + FH, Modèles géo 2-3-4-5-6-7-8-9-10-12-14-16-18-20 EH, février 2018,
84 pages</t>
  </si>
  <si>
    <t>Guide d'utilisation -  Gamme Jardi-assainissement FV + FH, Modèles bacs 3-5-6-10-12-20 EH, février 2018,
79 pages</t>
  </si>
  <si>
    <t>1er étage : 2 lits de 1,6 x 1,3 x 0,6
2ème étage :  3,2 x 1,25 x 0,4</t>
  </si>
  <si>
    <t>Contrat d'entretien : 120 € à 240 € / an et curage du FV : 299 € / 10 ans</t>
  </si>
  <si>
    <t>au moyen d'une chasse hydraulique d'un volume de 30 à 100 litres</t>
  </si>
  <si>
    <t>alimentation en eaux usées brutes
vanne de distribution
système d'alimentation gravitaire
filtre planté à écoulement vertical  de 4 m² divisé en 2 lits parallèles séparés par une cloison béton et alimentés en alternance (répartiteur simple) muni d'une grille de protection  (maillage 5 cm x 5 cm)
regard de collecte, implantation à  + 5 m de l'habitation et clôture de 80 cm de hauteur</t>
  </si>
  <si>
    <t>alimentation en eaux usées brutes
vanne de distribution
système d'alimentation gravitaire
filtre planté à écoulement vertical  de 6 m² divisé en 2 lits parallèles séparés par une cloison béton et alimentés en alternance (répartiteur simple) muni d'une grille de protection  (maillage 5 cm x 5 cm)
regard de collecte, implantation à  + 5 m de l'habitation et clôture de 80 cm de hauteur</t>
  </si>
  <si>
    <t>alimentation en eaux usées brutes
vanne de distribution
système d'alimentation gravitaire
filtre planté à écoulement vertical  de 8 m² divisé en 2 lits parallèles  séparés par une cloison béton et alimentés en alternance (répartiteur simple) muni d'une grille de protection  (maillage 5 cm x 5 cm)
regard de collecte, implantation à  + 5 m de l'habitation et clôture de 80 cm de hauteur</t>
  </si>
  <si>
    <t>alimentation en eaux usées brutes
vanne de distribution
système d'alimentation gravitaire
Filtre planté à écoulement vertical  de 10 m² divisé en 2 lits parallèles séparés par une cloison béton et alimentés en alternance (répartiteur simple) muni d'une grille de protection  (maillage 5 cm x 5 cm)
regard de collecte, implantation à  + 5 m de l'habitation et clôture de 80 cm de hauteur</t>
  </si>
  <si>
    <t>alimentation en eaux usées brutes
vanne de distribution
système d'alimentation gravitaire
Filtre planté à écoulement vertical  de 12 m² divisé en 2 lits parallèles  séparés par une cloison béton et alimentés en alternance (répartiteur simple) muni d'une grille de protection  (maillage 5 cm x 5 cm)
regard de collecte, implantation à  + 10 m de l'habitation et clôture de 80 cm de hauteur</t>
  </si>
  <si>
    <t>alimentation en eaux usées brutes
vanne de distribution
système d'alimentation gravitaire
filtre planté à écoulement vertical  de 14 m² divisé en 2 lits parallèles séparés par une cloison béton et alimentés en alternance (répartiteur simple) muni d'une grille de protection  (maillage 5 cm x 5 cm)
regard de collecte, implantation à  + 10 m de l'habitation et clôture de 80 cm de hauteur</t>
  </si>
  <si>
    <t>alimentation en eaux usées brutes
vanne de distribution
système d'alimentation gravitaire
filtre planté à écoulement vertical  de 16 m² divisé en 2 lits parallèles séparés par une cloison béton et alimentés en alternance (répartiteur simple) muni d'une grille de protection  (maillage 5 cm x 5 cm)
regard de collecte, implantation à  + 10 m de l'habitation et clôture de 80 cm de hauteur</t>
  </si>
  <si>
    <t>alimentation en eaux usées brutes
vanne de distribution
système d'alimentation gravitaire
filtre planté à écoulement vertical  de 18 m² divisé en 2 lits parallèles séparés par une cloison béton et alimentés en alternance (répartiteur simple) muni d'une grille de protection  (maillage 5 cm x 5 cm)
regard de collecte, implantation à  +10 m de l'habitation et clôture de 80 cm de hauteur</t>
  </si>
  <si>
    <t>alimentation en eaux usées brutes
vanne de distribution
système d'alimentation gravitaire
filtre planté à écoulement vertical  de 20 m² divisé en 2 lits parallèles séparés par une cloison béton et alimentés en alternance (répartiteur simple) muni d'une grille de protection  (maillage 5 cm x 5 cm)
regard de collecte, implantation à  +10 m de l'habitation et clôture de 80 cm de hauteur</t>
  </si>
  <si>
    <t>alimentation en eaux usées brutes
système d'alimentation par chasse et vanne de distribution
filtre planté à écoulement vertical  de 24 m² divisé en 2 lits parallèles séparés par une cloison béton et alimentés en alternance (répartiteur double) muni d'une grille de protection  (maillage 5 cm x 5 cm)
regard de collecte, implantation à  + 10 m de l'habitation et clôture de 80 cm de hauteur</t>
  </si>
  <si>
    <t>alimentation en eaux usées brutes
système d'alimentation par chasse et vanne de distribution
filtre planté à écoulement vertical  de 28 m² divisé en 2 lits parallèles séparés par une cloison béton et alimentés en alternance (répartiteur double) muni d'une grille de protection  (maillage 5 cm x 5 cm)
regard de collecte, implantation à  + 30 m de l'habitation et clôture de 80 cm de hauteur</t>
  </si>
  <si>
    <t>alimentation en eaux usées brutes
système d'alimentation par chasse et vanne de distribution
filtre planté à écoulement vertical  de 32 m² divisé en 2 lits parallèles séparés par une cloison béton et alimentés en alternance (répartiteur double) muni d'une grille de protection  (maillage 5 cm x 5 cm)
regard de collecte, implantation à  + 30 m de l'habitation et clôture de 80 cm de hauteur</t>
  </si>
  <si>
    <t>alimentation en eaux usées brutes
système d'alimentation par chasse et vanne de distribution
filtre planté à écoulement vertical  de 36 m² divisé en 2 lits parallèles alimentés en alternance (répartiteur double) muni d'une grille de protection  (maillage 5 cm x 5 cm)
regard de collecte, implantation à  + 30 m de l'habitation et clôture de 80 cm de hauteur</t>
  </si>
  <si>
    <t>alimentation en eaux usées brutes
système d'alimentation par chasse et vanne de distribution
filtre planté à écoulement vertical  de 40 m² divisé en 2 lits parallèles séparés par une cloison béton et alimentés en alternance (répartiteur double) muni d'une grille de protection  (maillage 5 cm x 5 cm)
regard de collecte, implantation à  + 30 m de l'habitation et clôture de 80 cm de hauteur</t>
  </si>
  <si>
    <t xml:space="preserve">Enveloppe filtre  : membrane EPDM de 1,5 mm d'épaisseur
Massif filtrant : graviers (10/20) sur 0,20m; gravillons(4/8) sur 0,3m; sable siliceux lavé (0/2) sur 0,10m   </t>
  </si>
  <si>
    <t>alimentation séquentielle des EU brutes au moyen d'une chasse (à flotteur, à auget basculant ou
siphon auto-amorçant)</t>
  </si>
  <si>
    <t>Peu complexe, peu fréquente et peu coûteuse</t>
  </si>
  <si>
    <t>Contrat d'entretien : 120 € à 240 € / an
Curage du FV : 299 € / 10 ans</t>
  </si>
  <si>
    <t>Contrat d'entretien : 179 € à 299 € / an
Curage du FV : 420 à 478 € / 10 ans</t>
  </si>
  <si>
    <t>Contrat d'entretien : 239 € à 359 € / an
Curage du FV : 598 à 718 € / 10 ans</t>
  </si>
  <si>
    <t>alimentation en eaux usées brutes
vanne de distribution
système d'alimentation gravitaire
filtre planté de 10 m² à écoulement insaturé vertical réparti sur 2 bacs
regard de collecte</t>
  </si>
  <si>
    <t>alimentation en eaux usées brutes
vanne de distribution
système d'alimentation gravitaire
filtre planté de 10 m² à écoulement insaturé vertical réparti sur 1 bac
regard de collecte</t>
  </si>
  <si>
    <t>alimentation en eaux usées brutes
vanne de distribution
système d'alimentation gravitaire
filtre planté de 12 m² à écoulement insaturé vertical réparti sur 2 bacs
regard de collecte</t>
  </si>
  <si>
    <t>Bac : PEHD</t>
  </si>
  <si>
    <t>2 bacs : 2 x (2,5 x 2,4 x 0,93)</t>
  </si>
  <si>
    <t>2 bacs : 2 x (2,98 x 2,4 x 0,93)</t>
  </si>
  <si>
    <t>4 bacs : 4 x (2,5 x 2,4 x 0,93)</t>
  </si>
  <si>
    <t>8 bacs : 8 x (2,5 x 2,4 x 0,93)</t>
  </si>
  <si>
    <t>alimentation en eaux usées brutes
système d'alimentation par chasse et vanne de distribution
filtre planté de 20 m² à écoulement insaturé vertical réparti sur 4 bacs
regard de collecte</t>
  </si>
  <si>
    <t>alimentation en eaux usées brutes
système d'alimentation par chasse et vanne de distribution
filtre planté de 24 m² à écoulement insaturé vertical réparti sur 4 bacs
regard de collecte</t>
  </si>
  <si>
    <t>alimentation en eaux usées brutes
système d'alimentation par chasse et vanne de distribution
filtre planté de 40 m² à écoulement insaturé vertical réparti sur 8 bacs
regard de collecte</t>
  </si>
  <si>
    <t>Contrat d'entretien : 120 € à 240 € / an
Curage du FV : 275 € / 10 ans</t>
  </si>
  <si>
    <t>Contrat d'entretien : 179 € à 299 € / an
Curage du FV : 478 € / 10 ans</t>
  </si>
  <si>
    <t>Contrat d'entretien : 239 € à 359 € / an
Curage du FV : 598 € à 718 € / 10 ans</t>
  </si>
  <si>
    <t>alimentation en eaux usées brutes
vanne de distribution
système d'alimentation gravitaire
filtre planté à écoulement vertical  de 10 m² divisé en 2 lits parallèles alimentés en alternance (répartiteur simple) avec grille maillage 5 x 5 cm + filtre planté de macrophytes horizontal étanche de 10 m²
implantation à + 5 m de l'habitation et clôture des filtres sur 80 cm de hauteur</t>
  </si>
  <si>
    <t>alimentation en eaux usées brutes
vanne de distribution
système d'alimentation gravitaire
filtre planté à écoulement vertical  de 4 m² divisé en 2 lits parallèles alimentés en alternance (répartiteur simple) avec grille maillage 5 x 5 cm + filtre planté de macrophytes horizontal étanche de 4 m²
implantation à + 5 m de l'habitation et clôture des filtres sur 80 cm de hauteur</t>
  </si>
  <si>
    <t>alimentation en eaux usées brutes
vanne de distribution
système d'alimentation gravitaire
filtre planté à écoulement vertical  de 6 m² divisé en 2 lits parallèles alimentés en alternance (répartiteur simple) avec grille maillage 5 x 5 cm + filtre planté de macrophytes horizontal étanche de 6 m²
implantation à + 5 m de l'habitation et clôture des filtres sur 80 cm de hauteur</t>
  </si>
  <si>
    <t>alimentation en eaux usées brutes
vanne de distribution
système d'alimentation gravitaire
filtre planté à écoulement vertical  de 8 m² divisé en 2 lits parallèles alimentés en alternance (répartiteur simple) avec grille maillage 5 x 5 cm + filtre planté de macrophytes horizontal étanche de 8 m²
implantation à + 5 m de l'habitation et clôture des filtres sur 80 cm de hauteur</t>
  </si>
  <si>
    <t>alimentation en eaux usées brutes
vanne de distribution
système d'alimentation gravitaire
filtre planté à écoulement vertical  de 14 m² divisé en 2 lits parallèles alimentés en alternance (répartiteur simple) avec grille maillage 5 x 5 cm + filtre planté de macrophytes horizontal étanche de 14 m²
implantation à + 5 m de l'habitation et clôture des filtres sur 80 cm de hauteur</t>
  </si>
  <si>
    <t>alimentation en eaux usées brutes
vanne de distribution
système d'alimentation gravitaire
filtre planté à écoulement vertical  de 10 m² divisé en 2 lits parallèles alimentés en alternance (répartiteur simple) avec grille maillage 5 x 5 cm + filtre planté de macrophytes horizontal étanche de 10 m²
implantation à + 10 m de l'habitation et clôture des filtres sur 80 cm de hauteur</t>
  </si>
  <si>
    <t>alimentation en eaux usées brutes
vanne de distribution
système d'alimentation gravitaire
filtre planté à écoulement vertical  de 16 m² divisé en 2 lits parallèles alimentés en alternance (répartiteur simple) avec grille maillage 5 x 5 cm + filtre planté de macrophytes horizontal étanche de 16 m²
implantation à + 10 m de l'habitation et clôture des filtres sur 80 cm de hauteur</t>
  </si>
  <si>
    <t>alimentation en eaux usées brutes
vanne de distribution
système d'alimentation gravitaire
filtre planté à écoulement vertical  de 18 m² divisé en 2 lits parallèles alimentés en alternance (répartiteur simple) avec grille maillage 5 x 5 cm + filtre planté de macrophytes horizontal étanche de 18 m²
implantation à + 10 m de l'habitation et clôture des filtres sur 80 cm de hauteur</t>
  </si>
  <si>
    <t>alimentation en eaux usées brutes
vanne de distribution
système d'alimentation gravitaire
filtre planté à écoulement vertical  de 20 m² divisé en 2 lits parallèles alimentés en alternance (répartiteur simple) avec grille maillage 5 x 5 cm + filtre planté de macrophytes horizontal étanche de 20 m²
implantation à + 10 m de l'habitation et clôture des filtres sur 80 cm de hauteur</t>
  </si>
  <si>
    <t>alimentation en eaux usées brutes
système d'alimentation par chasse et vanne de distribution
filtre planté à écoulement vertical  de 24 m² divisé en 2 lits parallèles alimentés en alternance (répartiteur simple) avec grille maillage 5 x 5 cm + filtre planté de macrophytes horizontal étanche de 24 m²
implantation à + 10 m de l'habitation et clôture des filtres sur 80 cm de hauteur</t>
  </si>
  <si>
    <t>alimentation en eaux usées brutes
système d'alimentation par chasse et vanne de distribution
filtre planté à écoulement vertical  de 28 m² divisé en 2 lits parallèles alimentés en alternance (répartiteur simple) avec grille maillage 5 x 5 cm + filtre planté de macrophytes horizontal étanche de 28 m²
implantation à + 30 m de l'habitation et clôture des filtres sur 80 cm de hauteur</t>
  </si>
  <si>
    <t>alimentation en eaux usées brutes
système d'alimentation par chasse et vanne de distribution
filtre planté à écoulement vertical  de 32 m² divisé en 2 lits parallèles alimentés en alternance (répartiteur simple) avec grille maillage 5 x 5 cm + filtre planté de macrophytes horizontal étanche de 32 m²
implantation à + 30 m de l'habitation et clôture des filtres sur 80 cm de hauteur</t>
  </si>
  <si>
    <t>alimentation en eaux usées brutes
système d'alimentation par chasse et vanne de distribution
filtre planté à écoulement vertical  de 36 m² divisé en 2 lits parallèles alimentés en alternance (répartiteur simple) avec grille maillage 5 x 5 cm + filtre planté de macrophytes horizontal étanche de 36 m²
implantation à + 30 m de l'habitation et clôture des filtres sur 80 cm de hauteur</t>
  </si>
  <si>
    <t>alimentation en eaux usées brutes
système d'alimentation par chasse et vanne de distribution
filtre planté à écoulement vertical  de 40 m² divisé en 2 lits parallèles alimentés en alternance (répartiteur simple) avec grille maillage 5 x 5 cm  + filtre planté de macrophytes horizontal étanche de 40 m²
implantation à + 30 m de l'habitation et clôture des filtres sur 80 cm de hauteur</t>
  </si>
  <si>
    <t>Enveloppe Filtre  : membrane EPDM/PEHD/PVC  et béton
Massif filtrant FV : graviers (10/20) sur 0,20m; gravillons(4/8) sur 0,3m; sable siliceux lavé (0/2) sur 0,10m
Massif FH  :gravilllons non calcaires et lavés (4/8) sur 0,4m</t>
  </si>
  <si>
    <t>FV : -80 cm
FH : -40 cm</t>
  </si>
  <si>
    <t>FV : -90 cm
FH : -40 cm</t>
  </si>
  <si>
    <t>FV : -80 cm
Chasse : - 20 à 52 cm
FH : -40 cm</t>
  </si>
  <si>
    <t>Contrat d'entretien : 120 € à 240 € / an
Curage du FV : 240 € / 10 ans</t>
  </si>
  <si>
    <t>alimentation en eaux usées brutes
vanne de distribution
système d'alimentation gravitaire
filtre planté de roseaux vertical étanche de 6m2 avec 1 bac séparé en 2 lits parallèles alimentés en alternance munis d'une grille de maillage 5 x 5 cm
filtre planté de macrophytes horizontal étanche de 6m2 avec une zone de drainage
implantation à plus de 5 m de l'habitation et clôture des filtres sur 80 cm de hauteur</t>
  </si>
  <si>
    <t>alimentation en eaux usées brutes
vanne de distribution
système d'alimentation gravitaire
filtre planté de roseaux vertical étanche de 10m2 avec 2 bacs en parallèles alimentés en alternance munis d'une grille de maillage 5 x 5 cm
filtre planté de macrophytes horizontal étanche de 10m2 avec une zone de drainage
implantation à plus de 5 m de l'habitation et clôture des filtres sur 80 cm de hauteur</t>
  </si>
  <si>
    <t>alimentation en eaux usées brutes
vanne de distribution
système d'alimentation gravitaire
filtre planté de roseaux vertical étanche de 12m2 avec 2 bacs en parallèles alimentés en alternance munis d'une grille de maillage 5 x 5 cm
filtre planté de macrophytes horizontal étanche de 12m2 avec une zone de drainage
implantation à plus de 5 m de l'habitation et clôture des filtres sur 80 cm de hauteur</t>
  </si>
  <si>
    <t>alimentation en eaux usées brutes
système d'alimentation par chasse et vanne de distribution
filtre planté de roseaux vertical étanche de 20m2 avec 4 bacs en parallèles alimentés en alternance munis d'une grille de maillage 5 x 5 cm
filtre planté de macrophytes horizontal étanche de 20m2 avec une zone de drainage
implantation à plus de 5 m de l'habitation et clôture des filtres sur 80 cm de hauteur</t>
  </si>
  <si>
    <t>alimentation en eaux usées brutes
système d'alimentation par chasse et vanne de distribution
filtre planté de roseaux vertical étanche de 24m2 avec 4 bacs en parallèles alimentés en alternance munis d'une grille de maillage 5 x 5 cm
filtre planté de macrophytes horizontal étanche de 24m2 avec une zone de drainage
implantation à plus de 5 m de l'habitation et clôture des filtres sur 80 cm de hauteur</t>
  </si>
  <si>
    <t>alimentation en eaux usées brutes
système d'alimentation par chasse et vanne de distribution
filtre planté de roseaux vertical étanche de 40m2 avec 8 bacs parallèles alimentés en alternance munis d'une grille de maillage 5 x 5 cm
filtre planté de macrophytes horizontal étanche de 40m2 avec une zone de drainage
implantation à plus de 5 m de l'habitation et clôture des filtres sur 80 cm de hauteur</t>
  </si>
  <si>
    <t>Bacs : PEHD</t>
  </si>
  <si>
    <t>2,5 x 2,4 x 0,93</t>
  </si>
  <si>
    <t>4 bacs : 4 x (2,98 x 2,4 x 0,93)</t>
  </si>
  <si>
    <t>8 bacs : 8 x (2,98 x 2,4 x 0,93)</t>
  </si>
  <si>
    <t>HYDROSTEP HS06 (6 EH)</t>
  </si>
  <si>
    <t>HYDROSTEP HS09 (9 EH)</t>
  </si>
  <si>
    <t>HYDROSTEP HS12 (12 EH)</t>
  </si>
  <si>
    <t>5 cm</t>
  </si>
  <si>
    <t>560 kg</t>
  </si>
  <si>
    <t>755 kg</t>
  </si>
  <si>
    <t>gravitairement</t>
  </si>
  <si>
    <t>par pompage</t>
  </si>
  <si>
    <t>voyant lumineux de dysfonctionnement du compresseur</t>
  </si>
  <si>
    <t>30 % décanteur primaire</t>
  </si>
  <si>
    <t>Complexe, très fréquente, très coûteuse</t>
  </si>
  <si>
    <t>Microstation à culture fixée 
sur support libre (procédé du lit fluidisé)</t>
  </si>
  <si>
    <t>Kit Biomatic Complet 6 EH</t>
  </si>
  <si>
    <t>Kit Biomatic Complet 12 EH</t>
  </si>
  <si>
    <t>Fosse toutes eaux  GAMMA Clairflo basse 3000 L Bonna Sabla + Chasse à Auget GRAF Distribution 50 litres + Filtre Biomatic 06 EH</t>
  </si>
  <si>
    <t>2016-010-mod02</t>
  </si>
  <si>
    <t>2016-010-mod03</t>
  </si>
  <si>
    <t>Fosse toutes eaux Septic 3000 L GRAF + Chasse à Auget GRAF Distribution 50 litres + Filtre Biomatic 6 EH</t>
  </si>
  <si>
    <t>Fosse toutes eaux Ultra 3000 L Bonna Sabla + Chasse à Auget GRAF Distribution 50 litres + Filtre Biomatic 6 EH</t>
  </si>
  <si>
    <t>Texte n°128 du 14/03/2018</t>
  </si>
  <si>
    <t>Texte n° 131 du 23/12/2016 annulé et remplacé par le texte n°93 du 02/05/2017
annulé er remplacé par le
texte n°128 du 14/03/2018</t>
  </si>
  <si>
    <t>FTE  : Béton</t>
  </si>
  <si>
    <t>Manuel d’utilisation des stations d’épuration à filtre compact «KIT BIOMATIC COMPLET 6 EH» et «KIT BIOMATIC COMPLET 12 EH» de la société GRAF, décembre 2017, 62 pages</t>
  </si>
  <si>
    <t>144 € (facultatif)</t>
  </si>
  <si>
    <t>Texte n° 131 du 23/12/2016 annulé et remplacé par le texte n°93 du 02/05/2017
annulé et remplacé par le
texte n° 128 du 14/03/2018</t>
  </si>
  <si>
    <t>Texte n° 128 du 14/03/2018</t>
  </si>
  <si>
    <t>2016-010-ext01-mod02</t>
  </si>
  <si>
    <t>2016-010-ext01-mod03</t>
  </si>
  <si>
    <t>Fosse toutes eaux 7000 L de Bonna Sabla + Chasse à Auget GRAF Distribution 100 litres + Filtre Biomatic 12 EH</t>
  </si>
  <si>
    <t>FTE : 3,20 x 2,40 x 1,60
Filtre : 5,6 x 3,9 x 1,3</t>
  </si>
  <si>
    <t>FTE : 3,50 x 2,04 x 2,17
Filtre : 5,6 x 3,9 x 1,3</t>
  </si>
  <si>
    <t xml:space="preserve">                             FTE : 2,39 x 2,19 x 2,17                       Chasse à auget : 1,56 x 0,69 x 0,40
    Filtre : 5,6 x 3,9 x 1,35</t>
  </si>
  <si>
    <t>FTE : 5100 Kg</t>
  </si>
  <si>
    <t>FTE : 1640 Kg</t>
  </si>
  <si>
    <t>Hauteur maxi de remplissage : 61 cm</t>
  </si>
  <si>
    <t>Peu complexe, fréquente et coûteuse</t>
  </si>
  <si>
    <t>144 €/an (facultatif)</t>
  </si>
  <si>
    <t>N-ECO5</t>
  </si>
  <si>
    <t>N-ECO12</t>
  </si>
  <si>
    <t>N-ECO18</t>
  </si>
  <si>
    <t>2018-001-ext01</t>
  </si>
  <si>
    <t>2018-001-ext02</t>
  </si>
  <si>
    <t>2018-001-ext03</t>
  </si>
  <si>
    <t>Texte n° 143 du 24/05/2018</t>
  </si>
  <si>
    <t>12 EH</t>
  </si>
  <si>
    <t>18 EH</t>
  </si>
  <si>
    <t xml:space="preserve">1 cuve à 1 compartiment + 2 cuves à 2 compartiments : cuve à 1 compartiment + 1 compartiment de la seconde cuve pour la décantation (5,71 + 2,79 m3, les 2 compratiments étant équipés d'un préfiltre) et 3 compartements pour le filtre (3x1,65 m2, média filtrant = broyat de polyéthylène rotomoulé) </t>
  </si>
  <si>
    <t>1 cuve cylindrique
diamètre : 2,26 m
hauteur : 2,30 m</t>
  </si>
  <si>
    <t>2 cuves cylindriques, pour chacune
diamètre : 2,26 m
hauteur : 2,30 m</t>
  </si>
  <si>
    <t>12,7m²</t>
  </si>
  <si>
    <t>18,9 m²</t>
  </si>
  <si>
    <t>cuve 1 : 550 kg
cuve 2 : 1590 kg (avec média filtrant)</t>
  </si>
  <si>
    <t>3 cuves cylindriques, pour chacune :
diamètre : 2,26 m
hauteur : 3,30 m</t>
  </si>
  <si>
    <t>cuve 1 : 550 kg
cuve 2 : 1070 kg (avec média filtrant)
cuve 3 : 1590 kg (avec média filtrant)</t>
  </si>
  <si>
    <t>peu complexe, fréquente et coûteuse</t>
  </si>
  <si>
    <t>120€/an</t>
  </si>
  <si>
    <t>cuve : 20 ans
auget basculant : 2 ans</t>
  </si>
  <si>
    <t xml:space="preserve">1 cuve cylindrique à 3 compartiments :
2 pour la décantation primaire (2x1,62m3, équipés d'un préfiltre chacun)
+ 1 pour le filtre (1,35m2, média filtrant = broyat de polyéthylène rotomoulé) </t>
  </si>
  <si>
    <t xml:space="preserve">2 cuves cylindriques à 2 compartiments :
2 pour la décantation primaire (2x2,79m3, équipé d'un préfiltre chacun)
+ 2 pour le filtre (2x1,65m2, média filtrant = broyat de polyéthylène rotomoulé) </t>
  </si>
  <si>
    <t xml:space="preserve">cuve : double paroi en polyéthylène (PE) avec couche intermédiaire en mousse polyuréthane (PU) </t>
  </si>
  <si>
    <t>6,6 m²</t>
  </si>
  <si>
    <t>50 % du volume utile total des deux compartiments du décanteur primaire (= maxi 150 cm cumulés)</t>
  </si>
  <si>
    <t>50 % du volume utile total des deux compartiments du décanteur primaire (= maxi 125 cm cumulés)</t>
  </si>
  <si>
    <t>Stations d'assainissement non collectif pour le traitement des eaux usées domestiques - Guide d'utilisation - Gamme N-ECO, 14 mars 2018, 32 pages</t>
  </si>
  <si>
    <t>1) Entrée d'air sur la canalisation d'amenée des eaux usées prolongée au-dessus du toit
2) Extraction par une canalisation piquée au plus près possible de la cuve et rapportée 40 cm au-dessus du faîtage du toit avec un extracteur
3) Aération du filtre par 2 évents situés sur le couvercle
4) Event avec champignon à 20 cm au-dessus du sol au niveau de l'accès situé en aval du dispositif</t>
  </si>
  <si>
    <t>1) Entrée d'air sur la canalisation d'amenée des eaux usées prolongée au-dessus du toit
2) Extraction par une canalisation piquée au plus près possible de la cuve et rapportée 40 cm au-dessus du faîtage du toit avec un extracteur
3) Aération des filtres par 4 évents situés sur les couvercles
4) Event avec champignon à 20 cm au-dessus du sol au niveau de l'accès situé en aval du dispositif</t>
  </si>
  <si>
    <t>texte n°175 du 11/07/2012
annulé et remplacé par
le texte 124 du 03/11/2012</t>
  </si>
  <si>
    <t>0,88 à 1 kWh/jour</t>
  </si>
  <si>
    <t>environ 36 à 41 € TTC / an</t>
  </si>
  <si>
    <t>Dossier technique de la station d’épuration à boue activée à lit flottant NECOR 5, NECOR 10, NECOR 15 - Guide destiné à l'usager, 2 février 2016, 26pages</t>
  </si>
  <si>
    <t>NECOR 10</t>
  </si>
  <si>
    <t>NECOR 15</t>
  </si>
  <si>
    <t>2013-008-ext01</t>
  </si>
  <si>
    <t>2013-008-ext02</t>
  </si>
  <si>
    <t>Texte n°96 du 07/05/2016</t>
  </si>
  <si>
    <t>5,29 x 2,0 x 2,10</t>
  </si>
  <si>
    <t>850 kg</t>
  </si>
  <si>
    <t>2,16 à 2,56 kWh/jour</t>
  </si>
  <si>
    <t>2,91 à 3,02 kWh/jour</t>
  </si>
  <si>
    <t>environ 120 à 124 € TTC / an</t>
  </si>
  <si>
    <t>2012-030
et
2012-030-ext01
et
2012-030-ext01-mod01</t>
  </si>
  <si>
    <t>2011-010-mod02</t>
  </si>
  <si>
    <t>Cabinet d'Ingénieurs Bokatec</t>
  </si>
  <si>
    <t>AERO modèle Grizzly 5</t>
  </si>
  <si>
    <t>2018-004-ext01</t>
  </si>
  <si>
    <t>Texte n°131
du 18/07/2018</t>
  </si>
  <si>
    <t>AERO modèle Biocell 6</t>
  </si>
  <si>
    <t>2018-004-ext02</t>
  </si>
  <si>
    <t>polyéthylène</t>
  </si>
  <si>
    <t>2,4 x 1,5 x 1,58</t>
  </si>
  <si>
    <t>2,43 x 1,22 x 1,71</t>
  </si>
  <si>
    <t>Evacuation des effluents traités
par air lift</t>
  </si>
  <si>
    <t>2 aérateurs à membrane microperforée</t>
  </si>
  <si>
    <t>Entrée d'air par la canalisation de chute des eaux usées
+
si claplet anti-retour sur canalisation de rejet ou infiltration en sous-sol des effluents traités, installer une seconde canalsation d'entrée d'air en aval de la microstation</t>
  </si>
  <si>
    <t>0,52 à 0,90 kWh/j</t>
  </si>
  <si>
    <t>0,80 à 1,10 kWh/j</t>
  </si>
  <si>
    <t>environ 21 à 37 €/an</t>
  </si>
  <si>
    <t>environ 32 à 45 €/an</t>
  </si>
  <si>
    <t>34 à 36 db(A)</t>
  </si>
  <si>
    <t>35 à 38 db(A)</t>
  </si>
  <si>
    <t>&lt; 30 % du volume utile de la cuve</t>
  </si>
  <si>
    <t>cuve : 10 ans
électromécanique : 2 ans</t>
  </si>
  <si>
    <t>67 cm</t>
  </si>
  <si>
    <t>69 cm</t>
  </si>
  <si>
    <t>2015-003-ext01</t>
  </si>
  <si>
    <t>2012-037-mod01</t>
  </si>
  <si>
    <t>2013-12-mod03</t>
  </si>
  <si>
    <t>2013-12-mod03-ext01</t>
  </si>
  <si>
    <t>2013-12-mod03-ext10</t>
  </si>
  <si>
    <t>2013-12-mod03-ext11</t>
  </si>
  <si>
    <t>2013-12-mod03-ext02</t>
  </si>
  <si>
    <t>2013-12-mod03-ext04</t>
  </si>
  <si>
    <t>2013-12-mod03-ext05</t>
  </si>
  <si>
    <t>2013-12-mod03-ext06</t>
  </si>
  <si>
    <t>2013-12-mod03-ext09</t>
  </si>
  <si>
    <t>2,55 x 2,20 x 1,50</t>
  </si>
  <si>
    <t>Traitement primaire : 2,38 x 1,58 x 1,85
Traitement secondaire : 2,24 x 1,28 x 1,50</t>
  </si>
  <si>
    <t>Traitement primaire : 2,55 x 2,20 x 1,50
Traitement secondaire : 2,24 x 1,62 x 1,50</t>
  </si>
  <si>
    <t>Traitement primaire : 2,55 x 2,20 x 1,50
Traitement secondaire : 2,55 x 2,20 x 1,50</t>
  </si>
  <si>
    <t>Traitement primaire : 2,38 x 1,58 x 2,65
Traitement secondaire : 2,24 x 1,28 x 1,50</t>
  </si>
  <si>
    <t>Traitement primaire : 2,38 x 1,58 x 2,65
Traitement secondaire : 2,55 x 2,20 x 1,50</t>
  </si>
  <si>
    <t>Traitement primaire : 2,60 x 2,38 x 2,40
Traitement secondaire : 2,55 x 2,20 x 1,50</t>
  </si>
  <si>
    <t>Traitement primaire : 2,60 x 2,38 x 2,40
Traitement secondaire :
2 x (2,24 x 1,62 x 1,50)</t>
  </si>
  <si>
    <t>Traitement primaire : 3,70 x 2,38 x 2,40
Traitement secondaire :
2 x (2,24 x 1,62 x 1,50)</t>
  </si>
  <si>
    <t>4 327 kg</t>
  </si>
  <si>
    <t>3 365 + 2 530 kg</t>
  </si>
  <si>
    <t>Gravitaire à l'aide d'un répartiteur et de deux augets basculants</t>
  </si>
  <si>
    <t>Indicateur de surcharge hydraulique du média filtrant avec alarme sonore et visuelle</t>
  </si>
  <si>
    <t>cuve : 10 ans
média filtrant : 10 ans
autre équipement : 2 ans</t>
  </si>
  <si>
    <t>Décanteur : 20 cm
Traitement secondaire : 80 cm, au-delà étude complémentaire nécessaire</t>
  </si>
  <si>
    <t>4,34 x 2,0 x 2,10</t>
  </si>
  <si>
    <t>2 diffuseurs à disque membranaire placé au fond du réacteur et alimenté par un surpresseur</t>
  </si>
  <si>
    <t>41 à 45 dB(A)</t>
  </si>
  <si>
    <t>43 à 45 dB(A)</t>
  </si>
  <si>
    <t>environ 88 à 105 € TTC / an</t>
  </si>
  <si>
    <t>FTE FAN (3 000L) avec préfiltre
+
unités en PE posées sur un FSVD étanche (3,3 m²)
SD12 : 2 unités sur 1 ligne</t>
  </si>
  <si>
    <t>FTE FAN (3 000L) avec préfiltre
+
unités en PE posées sur un FSVD étanche (6,68 m²)
SD14 : 4 unités sur 1 ligne 
SD22 : 4 unités sur 2 lignes</t>
  </si>
  <si>
    <t>FTE FAN (4 000L) avec préfiltre
+
unités en PE posées sur un FSVD étanche (10 m²)
SD23 : 6 unités sur 2 lignes</t>
  </si>
  <si>
    <t>FTE FAN (5 000L) avec préfiltre
+
unités en PE posées sur un FSVD étanche (13,3 m²)
SD24 : 8 unités sur 2 lignes</t>
  </si>
  <si>
    <t>FTE FAN (6 000L) avec préfiltre
+
unités en PE posées sur un FSVD étanche (16,7 m²)
SD25 : 10 unités sur 2 lignes</t>
  </si>
  <si>
    <t>FTE FAN (7 000L) avec préfiltre
+
unités en PE posées sur un FSVD étanche (20 m²)
SD26 : 12 unités sur 2 lignes</t>
  </si>
  <si>
    <t>FTE FAN (7 000L) avec préfiltre
+
unités en PE posées sur un FSVD étanche (20 m²)
SD34 : 12 unités sur 3 lignes</t>
  </si>
  <si>
    <t>FTE FAN (8 000L) avec préfiltre
+
unités en PE posées sur un FSVD étanche (23,3 m²)
SD27 : 14 unités sur 2 lignes</t>
  </si>
  <si>
    <t>FTE FAN (10 000L) avec préfiltre
+
unités en PE posées sur un FSVD étanche (26,7 m²)
SD28 : 16 unités sur 2 lignes</t>
  </si>
  <si>
    <t>FTE FAN (10 000L) avec préfiltre
+
unités en PE posées sur un FSVD étanche (26,7 m²)
SD44 : 16 unités sur 4 lignes</t>
  </si>
  <si>
    <t>FTE FAN (10 000L) avec préfiltre
+
unités en PE posées sur un FSVD étanche (30 m²)
SD29 : 18 unités sur 2 lignes</t>
  </si>
  <si>
    <t>FTE FAN (10 000L) avec préfiltre
+
unités en PE posées sur un FSVD étanche (30 m²)
SD36 : 18 unités sur 3 lignes</t>
  </si>
  <si>
    <t>FTE FAN (10 000L) avec préfiltre
+
unités en PE posées sur un FSVD étanche (33,4 m²)
SD210 : 20 unités sur 2 lignes</t>
  </si>
  <si>
    <t>FTE FAN (10 000L) avec préfiltre
+
unités en PE posées sur un FSVD étanche (33,4 m²)
SD45 : 20 unités sur 4 lignes</t>
  </si>
  <si>
    <t>3 cuves :
FTE (4 m3) avec préfiltre EFT080 ou PF17
+
2 filtres compacts en parallèle remplis de copeaux de coco (2 x 2,48 m²)</t>
  </si>
  <si>
    <t>Filtres : 7,7 m²</t>
  </si>
  <si>
    <t>Filtre : 3,7 m²</t>
  </si>
  <si>
    <t>3 cuves :
FTE (4 m3) avec préfiltre EFT080 ou PF17
+
2 filtres compacts en parallèle remplis de copeaux de coco (2 x 2,84 m²)  et alimenté par un auget de répartition</t>
  </si>
  <si>
    <t>3 cuves :
FTE (4 m3) avec préfiltre PF17
+
2 filtres compacts en parallèle remplis de copeaux de coco (2 x 2,84 m²) et alimenté par un auget de répartition</t>
  </si>
  <si>
    <t>3 cuves :
FTE (5 m3) avec préfiltre EFT080 ou PF17
+
2 filtres compacts en parallèle remplis de copeaux de coco (2 x 3,25 m²)</t>
  </si>
  <si>
    <t>Filtres : 11,5 m²</t>
  </si>
  <si>
    <t>3 cuves :
FTE (5 m3) avec préfiltre PF17
+
2 filtres compacts en parallèle remplis de copeaux de coco (2 x 3,25 m²)  et alimenté par un auget de répartition</t>
  </si>
  <si>
    <t>Filtres : 3,7 m²</t>
  </si>
  <si>
    <t>3 cuves :
FTE (6 m3) APC avec préfiltre EFT080 ou PF17
+
2 filtres compacts en parallèle remplis de copeaux de coco (2 x 4,1 m²) et alimenté par un auget de répartition</t>
  </si>
  <si>
    <t>3 cuves :
FTE (6 m3) APC avec préfiltre PF17
+
2 filtres compacts en parallèle remplis de copeaux de coco (2 x 4,1 m²) et alimenté par un auget de répartition</t>
  </si>
  <si>
    <t>4 cuves :
FTE (6 m3) APC avec préfiltre EFT080 ou PF17
+
3 filtres compacts en parallèle remplis de copeaux de coco (3 x 2,84 m²)</t>
  </si>
  <si>
    <t>Filtres : 13 m²</t>
  </si>
  <si>
    <t>4 cuves :
FTE (6 m3) APC avec préfiltre PF17
+
3 filtres compacts en parallèle remplis de copeaux de coco (3 x 2,84 m²)</t>
  </si>
  <si>
    <t>4 cuves :
FTE (8 m3) APC avec préfiltre EFT080 ou PF17
+
3 filtres compacts en parallèle remplis de copeaux de coco (3 x 3,25 m²)</t>
  </si>
  <si>
    <t>Filtres : 14,4 m²</t>
  </si>
  <si>
    <t>4 cuves :
FTE (8 m3) APC avec préfiltre PF17
+
3 filtres compacts en parallèle remplis de copeaux de coco (3 x 3,25 m²)</t>
  </si>
  <si>
    <t>5 cuves :
FTE (8 m3) APC avec préfiltre PF17
+
4 filtres compacts en parallèle remplis de copeaux de coco (4 x 2,84 m²)</t>
  </si>
  <si>
    <t>4 cuves :
FTE (10 m3) APC avec préfiltre EFT080 ou PF17
+
3 filtres compacts en parallèle remplis de copeaux de coco (3 x 4,1 m²) et alimenté par un auget de répartition</t>
  </si>
  <si>
    <t>Filtres : 17,8 m²</t>
  </si>
  <si>
    <t>4 cuves :
FTE (10 m3) APC avec préfiltre PF17
+
3 filtres compacts en parallèle remplis de copeaux de coco (3 x 4,1 m²) et alimenté par un auget de répartition</t>
  </si>
  <si>
    <t>5 cuves :
FTE (10 m3) APC avec préfiltre EFT080 ou PF17
+
4 filtres compacts en parallèle remplis de copeaux de coco (4 x 3,25 m²) et alimenté par un auget de répartition</t>
  </si>
  <si>
    <t>Filtres : 24,3 m²</t>
  </si>
  <si>
    <t>2 cuves :
FTE (3 m³) avec préfiltre 
+
filtre compact rempli de copeaux de coco (4,11 m²)</t>
  </si>
  <si>
    <t>2 cuves :
FTE (3 m³) avec préfiltre 
+
filtre compact rempli de copeaux de coco (3,25 m²)</t>
  </si>
  <si>
    <t>2 cuves :
FTE (3 m³) OU FTE Epurfix (3,06 m³) 
avec préfiltre
+
filtre compact rempli de copeaux de coco (3,25 m²)</t>
  </si>
  <si>
    <t>2 cuves :
FTE (4 m³) avec préfiltre 
+
filtre compact rempli de copeaux de coco (4,11 m²)</t>
  </si>
  <si>
    <t>2 cuves :
FTE (4 m³) OU FTE Epurfix (3,06 m³) 
avec préfiltre
+
filtre compact rempli de copeaux de coco (4,11 m²)</t>
  </si>
  <si>
    <t>2 cuves :
FTE (5 m³) avec préfiltre 
+
filtre compact rempli de copeaux de coco (5,67 m²)</t>
  </si>
  <si>
    <t>FTE EPARCO (5 m³) avec détecteur de niveaux de boues 
+ 
filtre compact rempli de zéolithe de type chabasite (5 m²)</t>
  </si>
  <si>
    <t>FTE EPARCO (5 m³) avec détecteur de niveaux de boues 
+ 
filtre compact rempli de zéolithe de type chabasite (7 m²)</t>
  </si>
  <si>
    <t>FTE EPARCO (6 m³) avec détecteur de niveaux de boues 
+ 
filtre compact rempli de zéolithe de type chabasite (10 m²)</t>
  </si>
  <si>
    <t>2 filtres 5 m² : 1,88 x 2,98 x 0,86</t>
  </si>
  <si>
    <t>FTE EPARCO (7 m³) avec détecteur de niveaux de boues 
+ 
filtre compact rempli de zéolithe de type chabasite (10 m²)</t>
  </si>
  <si>
    <t>FTE EPARCO (8 m³) avec détecteur de niveaux de boues 
+ 
filtre compact rempli de zéolithe de type chabasite (10 m²)</t>
  </si>
  <si>
    <t>FTE EPARCO (9 m³) avec détecteur de niveaux de boues 
+ 
filtre compact rempli de zéolithe de type chabasite (14 m²)</t>
  </si>
  <si>
    <t>2 filtres 7 m² : 1,88 x 4,18 x 0,86</t>
  </si>
  <si>
    <t>FTE EPARCO (10 m³) avec détecteur de niveaux de boues 
+ 
filtre compact rempli de zéolithe de type chabasite (14 m²)</t>
  </si>
  <si>
    <t>FTE EPARCO (11 m³) avec détecteur de niveaux de boues 
+ 
filtre compact rempli de zéolithe de type chabasite (14 m²)</t>
  </si>
  <si>
    <t>FTE EPARCO (12 m³) avec détecteur de niveaux de boues 
+ 
filtre compact rempli de zéolithe de type chabasite (14 m²)</t>
  </si>
  <si>
    <t>FTE EPARCO (13 m³) avec détecteur de niveaux de boues 
+ 
filtre compact rempli de zéolithe de type chabasite (15 m²)</t>
  </si>
  <si>
    <t>3 filtres 5 m² : 1,88 x 2,98 x 0,86</t>
  </si>
  <si>
    <t>FTE EPARCO (14 m³) avec détecteur de niveaux de boues 
+ 
filtre compact rempli de zéolithe de type chabasite (21 m²)</t>
  </si>
  <si>
    <t>3 filtres 7 m² : 1,88 x 4,18 x 0,86</t>
  </si>
  <si>
    <t>FTE EPARCO (15 m³) avec détecteur de niveaux de boues 
+ 
filtre compact rempli de zéolithe de type chabasite (21 m²)</t>
  </si>
  <si>
    <t>FTE EPARCO (16 m³) avec détecteur de niveaux de boues 
+ 
filtre compact rempli de zéolithe de type chabasite (21 m²)</t>
  </si>
  <si>
    <t>FTE EPARCO (17 m³) avec détecteur de niveaux de boues 
+ 
filtre compact rempli de zéolithe de type chabasite (21 m²)</t>
  </si>
  <si>
    <t>FTE EPARCO (18 m³) avec détecteur de niveaux de boues 
+ 
filtre compact rempli de zéolithe de type chabasite (21 m²)</t>
  </si>
  <si>
    <t>2 cuves réparties en 4 compartiments : 
2 pour la décantation primaire (3,7m³)
1 traitement biologique avec lit fixe submergé et aéré par intermittence (1,8m³)
1 décanteur final (1,05m³)</t>
  </si>
  <si>
    <t>2 cuves :
FTE (3 m³) avec préfiltre 
+
filtre compact rempli de copeaux de coco (2,84 m²)</t>
  </si>
  <si>
    <t>2 cuves :
FTE (3 m³) avec préfiltre 
+
filtre compact rempli de copeaux de coco (4,1 m²)</t>
  </si>
  <si>
    <t>3 cuves :
FTE (4 m3) avec préfiltre EFT080 ou PF17
+
2 filtres compacts en parallèle remplis de copeaux de coco (2 x 2,84 m²)</t>
  </si>
  <si>
    <t>3 cuves :
FTE (5 m³) avec préfiltre 
+
filtres compacts remplis de copeaux de coco (2 x 4,1 m²)</t>
  </si>
  <si>
    <t>Filtres : 11,1 m²</t>
  </si>
  <si>
    <t>3 cuves :
FTE (6 m3) APC avec préfiltre EFT080 ou PF17
+
2 filtres compacts en parallèle remplis de copeaux de coco (2 x 4,1 m²)</t>
  </si>
  <si>
    <t>4 cuves :
FTE (8 m³) avec préfiltre 
+
3 filtres compacts en parallèle remplis de copeaux de coco (3 x 4,1 m²)</t>
  </si>
  <si>
    <t>Filtres : 17,6 m²</t>
  </si>
  <si>
    <t>4 cuves :
FTE (10 m3) APC avec préfiltre EFT080 ou PF17
+
3 filtres compacts en parallèle remplis de copeaux de coco (3 x 4,1 m²)</t>
  </si>
  <si>
    <t>5 cuves :
FTE (10 m³) avec préfiltre 
+
filtres compacts remplis de copeaux de coco (4 x 4,1 m²)</t>
  </si>
  <si>
    <t>Filtres : 24,1 m²</t>
  </si>
  <si>
    <t>5 cuves :
FTE (10 m3) APC avec préfiltre EFT080 ou PF17
+
4 filtres compacts en parallèle remplis de copeaux de coco (4 x 3,25 m²)</t>
  </si>
  <si>
    <t>Monocuve :
FTE (3,07 m³) avec préfiltre
filtre compact rempli de copeaux de coco (4,19 m²)</t>
  </si>
  <si>
    <t>Monocuve :
FTE (3,55 m³) avec préfiltre
filtre compact rempli de copeaux de coco (5,11 m²)</t>
  </si>
  <si>
    <t>Monocuve :
FTE (4,03 m³) avec préfiltre
filtre compact rempli de copeaux de coco (6,1 m²)</t>
  </si>
  <si>
    <t>Monocuve :
FTE (4,32 m³) avec préfiltre
filtre compact rempli de copeaux de coco (6,75 m²)</t>
  </si>
  <si>
    <t>Monocuve :
FTE (5,09 m³) avec préfiltre
filtre compact rempli de copeaux de coco (8,25 m²)</t>
  </si>
  <si>
    <t>Monocuve :
FTE (5,57 m³) avec préfiltre
filtre compact rempli de copeaux de coco (9,50 m²)</t>
  </si>
  <si>
    <t>Monocuve :
FTE (6,3 m³) avec préfiltre
filtre compact rempli de copeaux de coco (12,7 m²)</t>
  </si>
  <si>
    <t>Monocuve :
FTE (7,6 m³) avec préfiltre
filtre compact rempli de copeaux de coco (13,1 m²)</t>
  </si>
  <si>
    <t>2 cuves :
FTE (6 m³) avec préfiltre
filtre compact rempli de copeaux de coco (9,86 m²)</t>
  </si>
  <si>
    <t>2 cuves :
FTE (6 m³) avec préfiltre
filtre compact rempli de copeaux de coco (11,46 m²)</t>
  </si>
  <si>
    <t>2 cuves :
FTE (8 m³) avec préfiltre
filtre compact rempli de copeaux de coco (13,86 m²)</t>
  </si>
  <si>
    <t>2 cuves :
FTE (10 m³) avec préfiltre
filtre compact rempli de copeaux de coco (16,35 m²)</t>
  </si>
  <si>
    <t xml:space="preserve">FTE SIMOP (8 m³) avec préfiltre
chasse à auget ou poste de relevage 
filtre compact à zéolithe avec 6 cassettes filtrantes 
(hauteur de filtration 0,5 m)                   </t>
  </si>
  <si>
    <t>3,1 m²</t>
  </si>
  <si>
    <t>Monocuve à 2 compartiments : 
décanteur primaire (2m³)
réacteur biologique (1,7m³)</t>
  </si>
  <si>
    <t>5,4 m²</t>
  </si>
  <si>
    <t xml:space="preserve">FTE SIMOP ou THEBAULT (6 m³) avec préfiltre
chasse à auget ou poste de relevage 
filtre compact à zéolithe avec 6 cassettes filtrantes 
(hauteur de filtration 0,5 m)             </t>
  </si>
  <si>
    <t>FTE : 5 à 7 m²
Filtre : 9 m²</t>
  </si>
  <si>
    <t xml:space="preserve">FTE SIMOP ou SOTRALENTZ ou THEBAULT (4 m³) avec préfiltre
chasse à auget ou poste de relevage 
filtre compact à zéolithe avec 4 cassettes filtrantes 
(hauteur de filtration 0,5 m)              </t>
  </si>
  <si>
    <t xml:space="preserve">FTE SIMOP ou SOTRALENTZ ou THEBAULT (5 m³) avec préfiltre
chasse à auget ou poste de relevage 
filtre compact à zéolithe avec 4 cassettes filtrantes 
(hauteur de filtration 0,5 m)              </t>
  </si>
  <si>
    <t xml:space="preserve">FTE SIMOP ou SOTRALENTZ ou THEBAULT (5 m³) avec préfiltre
chasse à auget ou poste de relevage 
filtre compact à zéolithe avec 6 cassettes filtrantes 
(hauteur de filtration 0,5 m)             </t>
  </si>
  <si>
    <t xml:space="preserve">FTE SIMOP ou SOTRALENTZ ou THEBAULT(8 m³) avec préfiltre
2 chasses à auget ou poste de relevage 
1 dispositif de répartition 
2 filtres compact à zéolithe avec 2 x 4 cassettes filtrantes 
(hauteur de filtration 0,5 m)             </t>
  </si>
  <si>
    <t xml:space="preserve">FTE SIMOP ou SOTRALENTZ ou THEBAULT(8 m³) avec préfiltre
2 chasses à auget ou poste de relevage 
1 dispositif de répartition 
2 filtres compact à zéolithe avec 2 x 6 cassettes filtrantes 
(hauteur de filtration 0,5 m)             </t>
  </si>
  <si>
    <t xml:space="preserve">FTE SOTRALENTZ ou THEBAULT (10 m³) avec préfiltre
2 chasses à auget ou poste de relevage 
1 dispositif de répartition 
2 filtres compact à zéolithe avec 2 x 6 cassettes filtrantes 
(hauteur de filtration 0,5 m)              </t>
  </si>
  <si>
    <t>3 cuves : 
2 cuves fosse toutes eaux  de 2,25 et 1,25 m³
1 filtre biologique à massif de polypropylène de 2,25 m³</t>
  </si>
  <si>
    <t>28 à 37 € TTC</t>
  </si>
  <si>
    <t>35 (Thomas) ou 38 dB (JDK 80)</t>
  </si>
  <si>
    <t>1 fosse toutes eaux de 3 m3 (FTE INR03000)
+  1 filtre compact  composé de coquilles de noisettes et de sac d'ETC200 (billes plastiques) de 3,80 m² utiles</t>
  </si>
  <si>
    <t>Guide de l'usager - X-Perco® France C-90 de 5 à 20 EH, 11/07/2018, 64 pages</t>
  </si>
  <si>
    <t>équipements électromécaniques : 1 an</t>
  </si>
  <si>
    <t>2 cuves : 
1 cuve fosse toutes eaux de 3,50 m³
1 filtre biologique à massif de polypropylène de 2,25 m³</t>
  </si>
  <si>
    <t>4 cuves : 
2 cuves fosse toutes eaux  de 3,50 m³ chacune
2 filtres biologiques à massif de polypropylène de 2,25 m³ chacune</t>
  </si>
  <si>
    <t>Guide d'nstallation et d'usage AERO - Microstations d'épuration - Gamme AERO®, 15 mai 2018, 75 pages)</t>
  </si>
  <si>
    <r>
      <t>5 cuves :</t>
    </r>
    <r>
      <rPr>
        <sz val="10"/>
        <rFont val="Verdana"/>
        <family val="2"/>
      </rPr>
      <t xml:space="preserve">
FTE 5 m³ avec préfiltre
2 postes de relevage (bachées : 30 L)
2 filtres remplis de fragments de coco (2 x 3,61 m²)</t>
    </r>
  </si>
  <si>
    <r>
      <t>Monocuve à 5 compartiments :</t>
    </r>
    <r>
      <rPr>
        <sz val="10"/>
        <rFont val="Verdana"/>
        <family val="2"/>
      </rPr>
      <t xml:space="preserve">
- bassin d'accumulation (0,79 m³)
- bassin d'aération (1,11 m³)
- clarificateur (0,21 m³)
- zone de stockage des boues 
(0,29 m³)
- filtre à sable (Vol = 0,14 m³ - Surf. = 0,08 m²)
- 1 compartiment technique</t>
    </r>
  </si>
  <si>
    <r>
      <t>Monocuve à 5 compartiments :</t>
    </r>
    <r>
      <rPr>
        <sz val="10"/>
        <rFont val="Verdana"/>
        <family val="2"/>
      </rPr>
      <t xml:space="preserve">
- bassin d'accumulation (1,02 m³)
- bassin d'aération (1,50 m³)
- clarificateur (0,26 m³)
- zone de stockage des boues 
(0,44 m³)
- filtre à sable (Vol = 0,18 m³- Surf. = 0,10 m²)
- 1 compartiment technique</t>
    </r>
  </si>
  <si>
    <r>
      <t xml:space="preserve">Monocuve circulaire à 4 compartiments : </t>
    </r>
    <r>
      <rPr>
        <sz val="10"/>
        <rFont val="Verdana"/>
        <family val="2"/>
      </rPr>
      <t xml:space="preserve">
- bassin d'accumulation (0,59m3) ;
- réacteur biologique à culture libre (0,86m3);
- clarificateur conique dans le réacteur (0,16m3);
- zone de stockage des boues (0,32m3)
- 1 compartiment technique</t>
    </r>
  </si>
  <si>
    <r>
      <t xml:space="preserve">Monocuve circulaire à 4 compartiments : </t>
    </r>
    <r>
      <rPr>
        <sz val="10"/>
        <rFont val="Verdana"/>
        <family val="2"/>
      </rPr>
      <t xml:space="preserve">
- bassin d'accumulation (0,59m3)
- réacteur biologique à culture libre (0,86m3)
- clarificateur conique dans le réacteur (0,16m3)
- zone de stockage des boues (0,32m3)
- 1 compartiment technique</t>
    </r>
  </si>
  <si>
    <r>
      <t xml:space="preserve">Monocuve circulaire à 4 compartiments : </t>
    </r>
    <r>
      <rPr>
        <sz val="10"/>
        <rFont val="Verdana"/>
        <family val="2"/>
      </rPr>
      <t xml:space="preserve">
- bassin d'accumulation (1,58m3)
- réacteur biologique à culture libre (2,17m3)
- clarificateur conique dans le réacteur (0,42m3)
- zone de stockage des boues (0,82m3)
- 1 compartiment technique</t>
    </r>
  </si>
  <si>
    <r>
      <t xml:space="preserve">Monocuve circulaire à 4 compartiments : </t>
    </r>
    <r>
      <rPr>
        <sz val="10"/>
        <rFont val="Verdana"/>
        <family val="2"/>
      </rPr>
      <t xml:space="preserve">
- bassin d'accumulation (1,97m3)
- réacteur biologique à culture libre (2,68m3)
- clarificateur conique dans le réacteur (0,49m3)
- zone de stockage des boues (0,96m3)
 - 1 compartiment technique</t>
    </r>
  </si>
  <si>
    <r>
      <t>15 m</t>
    </r>
    <r>
      <rPr>
        <sz val="10"/>
        <color indexed="8"/>
        <rFont val="Verdana"/>
        <family val="2"/>
      </rPr>
      <t>²</t>
    </r>
  </si>
  <si>
    <r>
      <rPr>
        <b/>
        <sz val="10"/>
        <color indexed="8"/>
        <rFont val="Verdana"/>
        <family val="2"/>
      </rPr>
      <t>2 cuves :</t>
    </r>
    <r>
      <rPr>
        <sz val="10"/>
        <color indexed="8"/>
        <rFont val="Verdana"/>
        <family val="2"/>
      </rPr>
      <t xml:space="preserve">
FTE 2,67 m³ (ECOFLO PE1) ou 3 m³ (APC Millenium) 
+
filtre compact rempli de copeaux de coco (2,85 m²)</t>
    </r>
  </si>
  <si>
    <r>
      <rPr>
        <b/>
        <sz val="10"/>
        <color indexed="8"/>
        <rFont val="Verdana"/>
        <family val="2"/>
      </rPr>
      <t>2 cuves :</t>
    </r>
    <r>
      <rPr>
        <sz val="10"/>
        <color indexed="8"/>
        <rFont val="Verdana"/>
        <family val="2"/>
      </rPr>
      <t xml:space="preserve">
FTE 3 m³ (2 modèles possibles) 
+
filtre compact rempli de copeaux de coco (3,93 m²)</t>
    </r>
  </si>
  <si>
    <r>
      <rPr>
        <b/>
        <sz val="10"/>
        <color indexed="8"/>
        <rFont val="Verdana"/>
        <family val="2"/>
      </rPr>
      <t>2 cuves :</t>
    </r>
    <r>
      <rPr>
        <sz val="10"/>
        <color indexed="8"/>
        <rFont val="Verdana"/>
        <family val="2"/>
      </rPr>
      <t xml:space="preserve">
FTE 3,7 m³ (ECOFLO PE1) ou 4 m³ (APC Millenium) 
+
filtre compact rempli de copeaux de coco (3,93 m²)</t>
    </r>
  </si>
  <si>
    <r>
      <rPr>
        <b/>
        <sz val="10"/>
        <color indexed="8"/>
        <rFont val="Verdana"/>
        <family val="2"/>
      </rPr>
      <t>3 cuves :</t>
    </r>
    <r>
      <rPr>
        <sz val="10"/>
        <color indexed="8"/>
        <rFont val="Verdana"/>
        <family val="2"/>
      </rPr>
      <t xml:space="preserve">
FTE 4 m³ 
+
2 filtres compact remplis de copeaux de coco de 2,85 m²(soit 5,7 m²)</t>
    </r>
  </si>
  <si>
    <r>
      <rPr>
        <b/>
        <sz val="10"/>
        <color indexed="8"/>
        <rFont val="Verdana"/>
        <family val="2"/>
      </rPr>
      <t>3 cuves :</t>
    </r>
    <r>
      <rPr>
        <sz val="10"/>
        <color indexed="8"/>
        <rFont val="Verdana"/>
        <family val="2"/>
      </rPr>
      <t xml:space="preserve">
FTE 5 m³ 
+
2 filtres compact remplis de copeaux de coco de 2,85 m²(soit 5,7 m²)</t>
    </r>
  </si>
  <si>
    <r>
      <rPr>
        <b/>
        <sz val="10"/>
        <color indexed="8"/>
        <rFont val="Verdana"/>
        <family val="2"/>
      </rPr>
      <t>3 cuves :</t>
    </r>
    <r>
      <rPr>
        <sz val="10"/>
        <color indexed="8"/>
        <rFont val="Verdana"/>
        <family val="2"/>
      </rPr>
      <t xml:space="preserve">
FTE 6 m³ 
+
2 filtres compact remplis de copeaux de coco de 3,93 m²(soit 7,86 m²)</t>
    </r>
  </si>
  <si>
    <r>
      <rPr>
        <b/>
        <sz val="10"/>
        <color indexed="8"/>
        <rFont val="Verdana"/>
        <family val="2"/>
      </rPr>
      <t>3 cuves :</t>
    </r>
    <r>
      <rPr>
        <sz val="10"/>
        <color indexed="8"/>
        <rFont val="Verdana"/>
        <family val="2"/>
      </rPr>
      <t xml:space="preserve">
FTE 8 m³ 
+
2 filtres compact remplis de copeaux de coco de 3,93 m²(soit 7,86 m²)</t>
    </r>
  </si>
  <si>
    <r>
      <rPr>
        <b/>
        <sz val="10"/>
        <color indexed="8"/>
        <rFont val="Verdana"/>
        <family val="2"/>
      </rPr>
      <t>4 cuves :</t>
    </r>
    <r>
      <rPr>
        <sz val="10"/>
        <color indexed="8"/>
        <rFont val="Verdana"/>
        <family val="2"/>
      </rPr>
      <t xml:space="preserve">
FTE 8 m³ 
+
3 filtres compact remplis de copeaux de coco de 2,85 m²(soit 8,55 m²)</t>
    </r>
  </si>
  <si>
    <r>
      <rPr>
        <b/>
        <sz val="10"/>
        <color indexed="8"/>
        <rFont val="Verdana"/>
        <family val="2"/>
      </rPr>
      <t>4 cuves :</t>
    </r>
    <r>
      <rPr>
        <sz val="10"/>
        <color indexed="8"/>
        <rFont val="Verdana"/>
        <family val="2"/>
      </rPr>
      <t xml:space="preserve">
FTE 10 m³ 
+
3 filtres compact remplis de copeaux de coco de 3,93 m²(soit 11,79 m²)</t>
    </r>
  </si>
  <si>
    <r>
      <rPr>
        <b/>
        <sz val="10"/>
        <color indexed="8"/>
        <rFont val="Verdana"/>
        <family val="2"/>
      </rPr>
      <t>5 cuves :</t>
    </r>
    <r>
      <rPr>
        <sz val="10"/>
        <color indexed="8"/>
        <rFont val="Verdana"/>
        <family val="2"/>
      </rPr>
      <t xml:space="preserve">
FTE 10 m³ 
+
4 filtres compact remplis de copeaux de coco de 2,85 m²(soit 11,4 m²)</t>
    </r>
  </si>
  <si>
    <t>Coût conso électrique 
(en € par an, sur la base de 0,1125 € par kWh)</t>
  </si>
  <si>
    <t>2 cuves :
FTE (3 m3) avec préfiltre EFT080 ou PF17
+
filtre compact rempli de copeaux de coco (2,84 m²)</t>
  </si>
  <si>
    <t>2 cuves :
FTE (3 m3) avec préfiltre PF17
+
filtre compact rempli de copeaux de coco (2,84 m²)</t>
  </si>
  <si>
    <t>2 cuves :
FTE (3 m3) avec préfiltre EFT080 ou PF17
+
filtre compact rempli de copeaux de coco (4,1 m²)</t>
  </si>
  <si>
    <t>2 cuves :
FTE (3 m3) avec préfiltre EFT080 ou PF17
+
filtre compact rempli de copeaux de coco (3,25 m²)</t>
  </si>
  <si>
    <t>2 cuves :
FTE (3 m3) avec préfiltre PF17
+
filtre compact rempli de copeaux de coco (3,25 m²)</t>
  </si>
  <si>
    <t>2 cuves :
FTE (4 m3) avec préfiltre EFT080 ou PF17
+
filtre compact rempli de copeaux de coco (4,1 m²)</t>
  </si>
  <si>
    <t>2 cuves :
FTE (4 m3) avec préfiltre PF17
+
filtre compact rempli de copeaux de coco (4,1 m²)</t>
  </si>
  <si>
    <t>Monocuve à 2 compartiments :
FTE (2,45 m³) avec préfiltre
filtre compact rempli de copeaux de coco (2,78 m²)</t>
  </si>
  <si>
    <t>Monocuve à 2 compartiments :
FTE (3,07 m³) avec préfiltre
filtre compact rempli de copeaux de coco (4,19 m²)</t>
  </si>
  <si>
    <t>Monocuve à 2 compartiments :
FTE (3,07 m³) avec préfiltre
filtre compact rempli de copeaux de coco (3,28 m²)</t>
  </si>
  <si>
    <t>Monocuve à 2 compartiments :
FTE (3,55 m³) avec préfiltre
filtre compact rempli de copeaux de coco (5,11 m²)</t>
  </si>
  <si>
    <t>Monocuve à 2 compartiments :
FTE (3,55 m³) avec préfiltre
filtre compact rempli de copeaux de coco (3,92 m²)</t>
  </si>
  <si>
    <t>Monocuve à 2 compartiments :
FTE (4,03 m³) avec préfiltre
filtre compact rempli de copeaux de coco (5,71 m²)</t>
  </si>
  <si>
    <t>Monocuve à 2 compartiments :
FTE (4,03 m³) avec préfiltre
filtre compact rempli de copeaux de coco (4,56 m²)</t>
  </si>
  <si>
    <t>Monocuve à 2 compartiments :
FTE (4,32 m³) avec préfiltre
filtre compact rempli de copeaux de coco (6,52 m²)</t>
  </si>
  <si>
    <t>Monocuve à 2 compartiments :
FTE (4,32 m³) avec préfiltre
filtre compact rempli de copeaux de coco (5,24 m²)</t>
  </si>
  <si>
    <t>Monocuve à 2 compartiments :
FTE (5,09 m³) avec préfiltre
filtre compact rempli de copeaux de coco (8,27 m²)</t>
  </si>
  <si>
    <t>Monocuve à 2 compartiments :
FTE (5,09 m³) avec préfiltre
filtre compact rempli de copeaux de coco (6,52 m²)</t>
  </si>
  <si>
    <t>Monocuve à 2 compartiments :
FTE (5,57 m³) avec préfiltre
filtre compact rempli de copeaux de coco (9,88 m²)</t>
  </si>
  <si>
    <t>Monocuve à 2 compartiments :
FTE (5,57 m³) avec préfiltre
filtre compact rempli de copeaux de coco (7,83 m²)</t>
  </si>
  <si>
    <t>Monocuve à 2 compartiments :
FTE (6,3 m³) avec préfiltre
filtre compact rempli de copeaux de coco (11,4 m²)</t>
  </si>
  <si>
    <t>Monocuve à 2 compartiments :
FTE (6,3 m³) avec préfiltre
filtre compact rempli de copeaux de coco (9,14 m²)</t>
  </si>
  <si>
    <t>Monocuve à 2 compartiments :
FTE (7,6 m³) avec préfiltre
filtre compact rempli de copeaux de coco (13,96 m²)</t>
  </si>
  <si>
    <t>Monocuve à 2 compartiments :
FTE (7,6 m³) avec préfiltre
filtre compact rempli de copeaux de coco (11,07 m²)</t>
  </si>
  <si>
    <t>Monocuve à 2 compartiments :
FTE (9,02 m³) avec préfiltre
filtre compact rempli de copeaux de coco (13,03 m²)</t>
  </si>
  <si>
    <t xml:space="preserve">Ensemble de 2 cuves : 
FTE FAN de Sebico (3m³)
Cuve cylindrique avec 2 chbres de traitement biologique (0,67m³ et 0,42m³) remplies de média Bioblok et 2 chbres de décantation (0,13m³ et 0,10m³) </t>
  </si>
  <si>
    <t>Ensemble de 2 cuves : 
FTE FAN de Sebico (3m³)
Cuve cylindrique (1,4 m³) compartimentées en 2 chbres de traitement composées chacune d'1 réacteur biologique (2 x 0,39 m³) et d'1 clarificateur (2 x 0,32 m³).</t>
  </si>
  <si>
    <t>Ensemble de 2 cuves : 
FTE FAN de Sebico (6m³)
Cuves jumelées cylindriques (3,2 m³) compartimentées en 2 chbres de traitement composées chacune d'1 réacteur biologique et d'1 clarificateur.</t>
  </si>
  <si>
    <t>Monocuve à 3 compartiments :
décanteur primaire (0,58 m³)
réacteur biologique (0,46 m³)
clarificateur (0,16 m³)</t>
  </si>
  <si>
    <t>2 cuves :
FTE (3 m3) avec préfiltre 
+
filtre compact rempli de copeaux de coco (3,25 m²)</t>
  </si>
  <si>
    <t>2 cuves :
FTE FAN (3 m³)
réacteur biologique (2,65 m³) à 3 compartiments de traitement et 1 clarificateur (0,66 m³)</t>
  </si>
  <si>
    <t>Monocuve à 3 compartiments :
décanteur primaire (0,385m³)
bassin d'aération (1,3m³)
clarificateur (0,5 m³)</t>
  </si>
  <si>
    <t>Ensemble de 2 cuves : 
FTE FAN de Sebico (5m³)
Cuve cylindrique (1,8 m³) compartimentées en 2 chbres de traitement composées chacune d'1 réacteur biologique (2 x 0,39 m³) et d'1 clarificateur (2 x 0,52 m³).</t>
  </si>
  <si>
    <t>Monocuve à 2 compartiments : 
réacteur biologique (0,95 m³)
clarificateur (0,88 m³)</t>
  </si>
  <si>
    <t>Cuve à 2 compartiments :
1 décanteur primaire (2,5 m³)
1 réacteur (1,9 m³)</t>
  </si>
  <si>
    <t>Monocuve à 3 compartiments :
décanteur primaire (2,2 m³)
réacteur biologique (1,1 m³)
clarificateur (0,6 m³)</t>
  </si>
  <si>
    <t>Monocuve à 3 compartiments :
décanteur primaire (2 m³)
réacteur biologique rempli de modules flottants (1 m³)
clarificateur (0,93 m³)</t>
  </si>
  <si>
    <t>2 cuves : 
1 fosse toutes eaux monocuve à 2 compartiments (1,5 et 0,75 m³)
1 filtre biologique à massif de polypropylène (2,25 m³)</t>
  </si>
  <si>
    <t>Monocuve à 3 compartiments :
décanteur primaire (5,10 m³)
réacteur biologique rempli de modules flottants (6,60 m³)
clarificateur (3,20 m³)</t>
  </si>
  <si>
    <t>Monocuve à 3 compartiments :
décanteur primaire (6,30 m³)
réacteur biologique rempli de modules flottants (2,90m³)
clarificateur (3,50 m³)</t>
  </si>
  <si>
    <t>Actifiltre QR modèle 2500-2500</t>
  </si>
  <si>
    <t>2017-006-ext01</t>
  </si>
  <si>
    <t>Actifiltre QR modèle 3500-2500</t>
  </si>
  <si>
    <t>Actifiltre QR modèle 5000-2500</t>
  </si>
  <si>
    <t>Actifiltre QR modèle 6000-4000</t>
  </si>
  <si>
    <t>Actifiltre QR modèle 8000-5000</t>
  </si>
  <si>
    <t>Actifiltre QR modèle 10000-6000</t>
  </si>
  <si>
    <t>2017-006-ext02</t>
  </si>
  <si>
    <t>2017-006</t>
  </si>
  <si>
    <t>2017-006-ext03</t>
  </si>
  <si>
    <t>2017-006-ext04</t>
  </si>
  <si>
    <t>2017-006-ext05</t>
  </si>
  <si>
    <t>entrée d’air de la fosse toutes eaux par la canalisation de chute des eaux usées prolongée jusqu’au-dessus du toit
+ 
entrée d'air du filtre situé au-dessus du sol avec un chapeau d'évent
+
extraction des gaz de la fosse toutes eaux et du filtre par une canalisation ramenée au-dessus du faîte du toit et munie d'un extracteur</t>
  </si>
  <si>
    <t>Cuve, auget basculant et plateau de répartition : 20 ans</t>
  </si>
  <si>
    <t>non indiqué</t>
  </si>
  <si>
    <t>2,768 x 1,850 x 1,580</t>
  </si>
  <si>
    <t>3,132 x 1,850 x 1,580</t>
  </si>
  <si>
    <t>3,869 x 1,850 x 1,580</t>
  </si>
  <si>
    <t>36 dB(A)</t>
  </si>
  <si>
    <t>38 dB(A)</t>
  </si>
  <si>
    <t>45 dB(A)</t>
  </si>
  <si>
    <t>46 dB(A)</t>
  </si>
  <si>
    <t xml:space="preserve">ACTIBLOC 3500-2500 SL 6 EH
</t>
  </si>
  <si>
    <t>1 cuve parallèlèpipédique à 1 seul compartiment de 2,34 m3</t>
  </si>
  <si>
    <t>1 cuve parallèlèpipédique à 1 seul compartiment de 2,72 m3</t>
  </si>
  <si>
    <t>5 500 kg + 5 285 kg</t>
  </si>
  <si>
    <t>5 500 kg + 2 x 2 530 kg</t>
  </si>
  <si>
    <t>7 500 kg + 2 x 2 530 kg</t>
  </si>
  <si>
    <t>3 100 kg + 2 x 2 050 kg</t>
  </si>
  <si>
    <t>3 100 kg + 5 285 kg</t>
  </si>
  <si>
    <t>3 365 kg + 5 285 kg</t>
  </si>
  <si>
    <t>2 500 kg + 2 050 kg</t>
  </si>
  <si>
    <t>2 150 kg  + 2 050 kg</t>
  </si>
  <si>
    <t>Dossier technique de la station d’épuration à boue activée à lit flottant NECOR 5, NECOR 10, NECOR 15 - Guide destiné à l'usager, 2 février 2016, 26 pages</t>
  </si>
  <si>
    <t>Complexe,fréquente et  coûteuse. Contrat de maintenance recommandé</t>
  </si>
  <si>
    <t>Filtre : - 116 cm</t>
  </si>
  <si>
    <t>Filtres : - 116 cm</t>
  </si>
  <si>
    <t>ZEOLITEPARCO MONO-CUVE 5 EH</t>
  </si>
  <si>
    <t>2010-023-mod01</t>
  </si>
  <si>
    <t>Texte n° 101 du 04/08/2018</t>
  </si>
  <si>
    <t>fosse toutes eaux : 1 cuve à 1 compartiment   filtre : 1 cuve à 1 compartiment</t>
  </si>
  <si>
    <t>Fosse : 3 x 2,03 x 1,47
Filtre : 2,98 x 1,88 x 0,86</t>
  </si>
  <si>
    <t>11,7 m²</t>
  </si>
  <si>
    <t>Filtre : - 72 cm</t>
  </si>
  <si>
    <t xml:space="preserve">fosse : 250 kg
    filtre (à vide) : 80 kg </t>
  </si>
  <si>
    <t>fosse : Entrée d'air sur la canalisation d'amenée des eaux usées prolongée au-dessus du toit
et extraction par une canalisation rapportée au-dessus du faîtage du toit avec un extracteur
filtre : aération par des évents situés au-dessus du sol équipés d'un chapeau</t>
  </si>
  <si>
    <t>environ 1,50 € TTC / an</t>
  </si>
  <si>
    <t>50 % du volume utile dans la fosse soit 59 cm</t>
  </si>
  <si>
    <t>48 mois</t>
  </si>
  <si>
    <t>Guide de l'utilisateur pour les assainissements ZEOLITEPARCO, 21 juin 2018, 60 pages</t>
  </si>
  <si>
    <t>Non précisé</t>
  </si>
  <si>
    <t>cuve : 20 ans
Détecteur de niveau de boues : 2 ans</t>
  </si>
  <si>
    <t xml:space="preserve">    fosse : 50 cm         filtre : 47 cm</t>
  </si>
  <si>
    <t>ZEOLITEPARCO MONO-CUVE 7 EH</t>
  </si>
  <si>
    <t>2010-023-mod01-ext01</t>
  </si>
  <si>
    <t>Fosse : 3 x 2,03 x 1,47
Filtre : 4,18 x 1,88 x 0,86</t>
  </si>
  <si>
    <t xml:space="preserve">fosse : 250 kg
    filtre (à vide) : 120 kg </t>
  </si>
  <si>
    <t>entre 35 et 48 mois</t>
  </si>
  <si>
    <t>ZEOLITEPARCO MONO-CUVE 8 EH</t>
  </si>
  <si>
    <t>2010-023-mod01-ext02</t>
  </si>
  <si>
    <t>fosse toutes eaux : 1 cuve à 1 compartiment   filtre : 2 cuves à 1 compartiment</t>
  </si>
  <si>
    <t>Fosse : 2,90 x 1,89 x 1,92
       Chasse  : 1,20 x 0,86 x 0,52         2 Filtres : 2,98 x 1,88 x 0,86</t>
  </si>
  <si>
    <t>17,80 m²</t>
  </si>
  <si>
    <t xml:space="preserve">fosse : 330 kg
    filtre (à vide) : 80 kg </t>
  </si>
  <si>
    <t>fosse : Entrée d'air sur la canalisation d'amenée des eaux usées prolongée au-dessus du toit
et extraction par une canalisation rapportée au-dessus du faîtage du toit avec un extracteur
filtres: aération par des évents situés au-dessus du sol équipés d'un chapeau</t>
  </si>
  <si>
    <t>50 % du volume utile dans la fosse soit 84 cm</t>
  </si>
  <si>
    <t>entre 36 et 48 mois</t>
  </si>
  <si>
    <t>ZEOLITEPARCO MONO-CUVE 9 EH</t>
  </si>
  <si>
    <t>2010-023-mod01-ext03</t>
  </si>
  <si>
    <t>Fosse : 3,35 x 1,89 x 1,92
       Chasse  : 1,20 x 0,86 x 0,52         2 Filtres : 2,98 x 1,88 x 0,86</t>
  </si>
  <si>
    <t xml:space="preserve">fosse : 370 kg
    filtre (à vide) : 80 kg </t>
  </si>
  <si>
    <t>entre 37 et 48 mois</t>
  </si>
  <si>
    <t>ZEOLITEPARCO MONO-CUVE 10 EH</t>
  </si>
  <si>
    <t>2010-023-mod01-ext04</t>
  </si>
  <si>
    <t>Fosse : 3,80 x 1,89 x 1,92
       Chasse  : 1,20 x 0,86 x 0,52         2 Filtres : 2,98 x 1,88 x 0,86</t>
  </si>
  <si>
    <t xml:space="preserve">fosse : 440 kg
    filtre (à vide) : 80 kg </t>
  </si>
  <si>
    <t>entre 39 et 48 mois</t>
  </si>
  <si>
    <t>ZEOLITEPARCO MONO-CUVE 11 EH</t>
  </si>
  <si>
    <t>2010-023-mod01-ext05</t>
  </si>
  <si>
    <t>Fosse : 4,25 x 1,89 x 1,92
       Chasse  : 1,20 x 0,86 x 0,52         2 Filtres : 4,18 x 1,88 x 0,86</t>
  </si>
  <si>
    <t xml:space="preserve">fosse : 480 kg
    filtre (à vide) : 120 kg </t>
  </si>
  <si>
    <t>ZEOLITEPARCO MONO-CUVE 12 EH</t>
  </si>
  <si>
    <t>2010-023-mod01-ext06</t>
  </si>
  <si>
    <t>Fosse : 4,70 x 1,89 x 1,92
       Chasse  : 1,20 x 0,86 x 0,52         2 Filtres : 4,18 x 1,88 x 0,86</t>
  </si>
  <si>
    <t xml:space="preserve">fosse : 510 kg
    filtre (à vide) : 120 kg </t>
  </si>
  <si>
    <t>entre 40 et 48 mois</t>
  </si>
  <si>
    <t>ZEOLITEPARCO MONO-CUVE 13 EH</t>
  </si>
  <si>
    <t>2010-023-mod01-ext07</t>
  </si>
  <si>
    <t>Fosse : 5,15 x 1,89 x 1,92
       Chasse  : 1,20 x 0,86 x 0,52         2 Filtres : 4,18 x 1,88 x 0,86</t>
  </si>
  <si>
    <t xml:space="preserve">fosse : 550 kg
    filtre (à vide) : 120 kg </t>
  </si>
  <si>
    <t>entre 41 et 48 mois</t>
  </si>
  <si>
    <t>ZEOLITEPARCO MONO-CUVE 14 EH</t>
  </si>
  <si>
    <t>2010-023-mod01-ext08</t>
  </si>
  <si>
    <t>Fosse : 4,10 x 2,19 x 2,21
       Chasse  : 1,20 x 0,86 x 0,52         2 Filtres : 4,18 x 1,88 x 0,86</t>
  </si>
  <si>
    <t xml:space="preserve">fosse : 790 kg
    filtre (à vide) : 120 kg </t>
  </si>
  <si>
    <t>50 % du volume utile dans la fosse soit 100 cm</t>
  </si>
  <si>
    <t>ZEOLITEPARCO MONO-CUVE 15 EH</t>
  </si>
  <si>
    <t>2010-023-mod01-ext09</t>
  </si>
  <si>
    <t>fosse toutes eaux : 1 cuve à 1 compartiment   filtre : 3 cuves à 1 compartiment</t>
  </si>
  <si>
    <t>Fosse : 4,40 x 2,19 x 2,21
       Chasse  : 1,20 x 0,86 x 0,52         3 Filtres : 2,98 x 1,88 x 0,86</t>
  </si>
  <si>
    <t xml:space="preserve">fosse : 870 kg
    filtre (à vide) : 80 kg </t>
  </si>
  <si>
    <t>entre 42 et 48 mois</t>
  </si>
  <si>
    <t>ZEOLITEPARCO MONO-CUVE 16 EH</t>
  </si>
  <si>
    <t>2010-023-mod01-ext10</t>
  </si>
  <si>
    <t>Fosse : 4,70 x 2,19 x 2,21
       Chasse  : 1,20 x 0,86 x 0,52         3 Filtres : 4,18 x 1,88 x 0,86</t>
  </si>
  <si>
    <t xml:space="preserve">fosse : 930 kg
    filtre (à vide) : 120 kg </t>
  </si>
  <si>
    <t>ZEOLITEPARCO MONO-CUVE 17 EH</t>
  </si>
  <si>
    <t>2010-023-mod01-ext11</t>
  </si>
  <si>
    <t>Fosse : 5,05 x 2,19 x 2,21
       Chasse  : 1,20 x 0,86 x 0,52         3 Filtres : 4,18 x 1,88 x 0,86</t>
  </si>
  <si>
    <t xml:space="preserve">fosse : 970 kg
    filtre (à vide) : 120 kg </t>
  </si>
  <si>
    <t>ZEOLITEPARCO MONO-CUVE 18 EH</t>
  </si>
  <si>
    <t>2010-023-mod01-ext12</t>
  </si>
  <si>
    <t>Fosse : 5,35 x 2,19 x 2,21
       Chasse  : 1,20 x 0,86 x 0,52         3 Filtres : 4,18 x 1,88 x 0,86</t>
  </si>
  <si>
    <t xml:space="preserve">fosse : 1010 kg
    filtre (à vide) : 120 kg </t>
  </si>
  <si>
    <t>entre 43 et 48 mois</t>
  </si>
  <si>
    <t>ZEOLITEPARCO MONO-CUVE 19 EH</t>
  </si>
  <si>
    <t>2010-023-mod01-ext13</t>
  </si>
  <si>
    <t>Fosse : 5,65 x 2,19 x 2,21
       Chasse  : 1,20 x 0,86 x 0,52         3 Filtres : 4,18 x 1,88 x 0,86</t>
  </si>
  <si>
    <t xml:space="preserve">fosse : 1050 kg
    filtre (à vide) : 120 kg </t>
  </si>
  <si>
    <t>ZEOLITEPARCO MONO-CUVE 20 EH</t>
  </si>
  <si>
    <t>2010-023-mod01-ext14</t>
  </si>
  <si>
    <t>Fosse : 6,05 x 2,19 x 2,21
       Chasse  : 1,20 x 0,86 x 0,52         3 Filtres : 4,18 x 1,88 x 0,86</t>
  </si>
  <si>
    <t xml:space="preserve">fosse : 1080 kg
    filtre (à vide) : 120 kg </t>
  </si>
  <si>
    <t>ZEOLITEPARCO BI-CUVE 15 EH</t>
  </si>
  <si>
    <t>2018-005</t>
  </si>
  <si>
    <t>fosse toutes eaux :  2 cuves à 1 compartiment   filtre : 2 cuves à 1 compartiment</t>
  </si>
  <si>
    <t>2 Fosses : 3,00 x 2,03 x 1,47
       Chasse  : 1,20 x 0,86 x 0,52         2 Filtres : 2,88 x 1,88 x 0,86</t>
  </si>
  <si>
    <t>50 % du volume utile dans la fosse soit 105 cm (obtenue en addidionnant les mesures dans les deux cuves)</t>
  </si>
  <si>
    <t>entre 31 et 48 mois</t>
  </si>
  <si>
    <t>ZEOLITEPARCO BI-CUVE 20 EH</t>
  </si>
  <si>
    <t>2018-005-ext01</t>
  </si>
  <si>
    <t>2 Fosses : 3,00 x 2,03 x 1,47
       Chasse  : 1,20 x 0,86 x 0,52         2 Filtres : 4,18 x 1,88 x 0,86</t>
  </si>
  <si>
    <t>entre 19 et 48 mois</t>
  </si>
  <si>
    <t>Texte n° 70 du 28/03/2017 annulé et remplacé par le texte n° 99 du 10/08/2018</t>
  </si>
  <si>
    <t>FTE :
- 3 modèles Polyéthylène (RI, FI et FI_) 
- 2 modèles Béton (BI et E) 
Filtre : Polyéthylène</t>
  </si>
  <si>
    <t>FTE  30 RI : 2,45 x 1,20 x 1,63
FTE 30 FI : 2,55 x 1,23 x 1,47  
FTE 30 FI_ : 2,55 x 1,23 x 1,47  
FTE 30 BI : 2,40 x 1,20 x 1,65  
FTE 3000E : 3,10 x 1,20 x 1,30
Filtre : 1,61 x 2,08 x 1,35</t>
  </si>
  <si>
    <t>FTE  30 RI : 134 kg
FTE 30 FI : 135 kg
FTE 30 FI_ : 135 k
FTE 30 BI : 1540 kg
FTE 3000E : 1600 kg
Filtre : 790 kg</t>
  </si>
  <si>
    <t>Hauteur maximum de remplissage de la FTE :
- 30 RI : 67 cm
- 30 FI, FI_ : 63 cm
- 30 BI : 68 cm
- 3000E : 50 cm</t>
  </si>
  <si>
    <t>NON : sans nappe pour le modèle de fosse 30 RI
OUI : avec ou sans nappe pour les autres cuves</t>
  </si>
  <si>
    <t>Guide d’utilisation – Filtre compact Bioméris &amp; Bioméris P – Modèles 4 à 20 EH, 02/07/2018, 40 pages</t>
  </si>
  <si>
    <t>75 €  / an (hors pièces d'usure et vidanges)</t>
  </si>
  <si>
    <t>FTE  30 RI : 2,45 x 1,20 x 1,63
FTE 30 FI : 2,55 x 1,23 x 1,47  
FTE 30 FI_ : 2,55 x 1,23 x 1,47  
FTE 30 BI : 2,40 x 1,20 x 1,65  
FTE 3000E : 3,10 x 1,20 x 1,30
Filtre : 1,96 x 2,08 x 1,35</t>
  </si>
  <si>
    <t>FTE  30 RI : 134 kg
FTE 30 FI : 135 kg
FTE 30 FI_ : 135 kg
FTE 30 BI : 1540 kg
FTE 3000E : 1600 kg
Filtre : 960 kg</t>
  </si>
  <si>
    <t>FTE :
- 5 modèles Polyéthylène (RI, FI et FI_) 
- 4 modèles Béton (BI et E) 
Filtre : Polyéthylène</t>
  </si>
  <si>
    <t>FTE  30 RI : 2,45 x 1,20 x 1,63
FTE 30 FI : 2,55 x 1,23 x 1,47  
FTE 30 FI_ : 2,55 x 1,23 x 1,47  
FTE 30 BI : 2,40 x 1,20 x 1,65  
FTE 3000E : 3,10 x 1,20 x 1,30
FTE  40 FI : 2,65 x 1,50 x 1,57
FTE 40 FI_ : 2,65 x 1,50 x 1,57
FTE 40 BI : 2,40 x 1,54 x 1,65 
FTE 4000E : 3,10 x 1,20 x 1,60
Filtre : 2,30 x 2,08 x 1,35</t>
  </si>
  <si>
    <t>FTE  30 RI : 134 kg
FTE 30 FI : 135 kg
FTE 30 FI_ : 135 kg
FTE 30 BI : 1540 kg
FTE 3000E : 1600 kg
FTE  40 FI : 185 kg   
FTE 40 FI_ : 185kg
FTE 40 BI : 1830kg
FTE 4000E : 1900kg
Filtre : 1 125kg</t>
  </si>
  <si>
    <t>Hauteur maximum de remplissage de la FTE :
- 30 RI : 67 cm
- 30 FI, FI_ : 63 cm
- 30 BI : 68 cm
- 3000E : 50 cm
- 40 FI, FI_ : 65 cm
- 40 BI et 4000E : 68 cm</t>
  </si>
  <si>
    <t>3 cuves : 1 FTE  (4 modèles possibles) + chasse à auget CF50P ou boîte de répartition + 2 Filtres BIO4</t>
  </si>
  <si>
    <t>FTE :
- 2 modèles Polyéthylène (FI et FI_) 
- 2 modèles Béton (BI et E) 
Filtres : Polyéthylène</t>
  </si>
  <si>
    <t xml:space="preserve">FTE  40 FI : 2,65 x 1,50 x 1,57
FTE 40 FI_ : 2,65 x 1,50 x 1,57
FTE 40 BI : 2,40 x 1,54 x 1,65 
FTE 4000E : 3,10 x 1,20 x 1,60
Chasse à auget : 1,52 x 0,80 x 0,44
2 Filtres : 1,61 x 2,08 x 1,35
</t>
  </si>
  <si>
    <t xml:space="preserve"> FTE  40 FI : 185 kg
FTE 40 FI_ : 185kg
FTE 40 BI : 1830kg
FTE 4000E : 1900kg
Filtres : 790kg x 2</t>
  </si>
  <si>
    <t>Hauteur maximum de remplissage de la FTE :
- 40 FI, FI_ : 65 cm
- 40 BI et 4000E : 68 cm</t>
  </si>
  <si>
    <t>115 €  / an (hors pièces d'usure et vidanges)</t>
  </si>
  <si>
    <t>3 cuves : 1 FTE  (4 modèles possibles) + chasse à auget CF50P ou boîte de répartition + 2 Filtres BIO5</t>
  </si>
  <si>
    <t>FTE  50 FI : 2,80 x 1,75 x 1,69
FTE 50 FI_ : 2,80 x 1,75 x 1,69
FTE 50 BI : 2,45 x 1,64 x 1,89
FTE 5000E : 3,10 x 1,50 x 1,60
Chasse à auget : 1,52 x 0,80 x 0,44
2 Filtres : 1,96 x 2,08 x 1,35</t>
  </si>
  <si>
    <t>FTE  50 FI : 230kg
FTE 50 FI_ : 230Kg  
FTE 50 BI : 2280kg
FTE 5000E : 2500kg
Filtres : 960kg x 2</t>
  </si>
  <si>
    <t xml:space="preserve"> Hauteur maximum de remplissage de la FTE :
- 50 FI et FI_ : 71 cm
- 50 BI : 82 cm
- 5000E : 68cm</t>
  </si>
  <si>
    <t>3 cuves : 1 FTE  6140 litres + chasse à auget CF50P ou boîte de répartition + 2 Filtres BIO6</t>
  </si>
  <si>
    <t xml:space="preserve">FTE  60 FI : 3,30 x 1,75 x 1,76
Chasse à auget : 1,52 x 0,80 x 0,44
2 Filtres : 2,30 x 2,08 x 1,35                        </t>
  </si>
  <si>
    <t xml:space="preserve">72 cm   </t>
  </si>
  <si>
    <t>4 cuves : 1 FTE  7190 litres + chasse à auget CF50P + 3 Filtres BIO5</t>
  </si>
  <si>
    <t>FTE  70 FI : 3,24 x 1,88 x 1,88
Chasse à auget : 1,52 x 0,80 x 0,44
3 Filtres : 1,96 x 2,08 x 1,35</t>
  </si>
  <si>
    <t xml:space="preserve">77 cm   </t>
  </si>
  <si>
    <t>4 cuves : 1 FTE  11130 litres + chasse à auget CF50P + 3 Filtres BIO6</t>
  </si>
  <si>
    <t>FTE  100 FI : 4,16 x 2,00 x 2,00
Chasse à auget : 1,52 x 0,80 x 0,44
3 Filtres : 2,30 x 2,08 x 1,35</t>
  </si>
  <si>
    <t xml:space="preserve">82 cm   </t>
  </si>
  <si>
    <t>5 cuves : 1 FTE  11130 litres + chasse à auget CF50P + 4 Filtres BIO5</t>
  </si>
  <si>
    <t>FTE  100 FI : 4,16 x 2,00 x 2,00
Chasse à auget : 1,52 x 0,80 x 0,44
4 Filtres : 1,96 x 2,08 x 1,35</t>
  </si>
  <si>
    <t>BIOMERIS P 4 EH</t>
  </si>
  <si>
    <t>2018-006-ext01</t>
  </si>
  <si>
    <t>Texte n° 99 du 10/08/2018</t>
  </si>
  <si>
    <t>2 cuves : 
1 FTE  (5 modèles possibles) 
+ 1 Filtre BIO4  avec pompe de relevage intégrée dans le filtre</t>
  </si>
  <si>
    <t>21 cm</t>
  </si>
  <si>
    <t>alarme sonore et/ou visuelle pour la pompe</t>
  </si>
  <si>
    <t>Pompe de relevage des eaux usées  traitées</t>
  </si>
  <si>
    <t>0,03  kW/jour</t>
  </si>
  <si>
    <t>1,25 €/an</t>
  </si>
  <si>
    <t>Pompe : &lt; 40 dB(A)</t>
  </si>
  <si>
    <t>BIOMERIS P 5 EH</t>
  </si>
  <si>
    <t>2018-006</t>
  </si>
  <si>
    <t>2 cuves : 1 FTE  (5 modèles possibles) 
+ 1 Filtre BIO5  avec pompe de relevage intégrée dans le filtre</t>
  </si>
  <si>
    <t>0,04  kW/jour</t>
  </si>
  <si>
    <t>1,75 €/an</t>
  </si>
  <si>
    <t>BIOMERIS P 6 EH</t>
  </si>
  <si>
    <t>2018-006-ext02</t>
  </si>
  <si>
    <t>2 cuves : 1 FTE  (9 modèles possibles) 
+ 1 Filtre BIO6  avec pompe de relevage intégrée dans le filtre</t>
  </si>
  <si>
    <t>0,05  kW/jour</t>
  </si>
  <si>
    <t>2,09 €/an</t>
  </si>
  <si>
    <t>BIOMERIS P 8 EH</t>
  </si>
  <si>
    <t>2018-006-ext03</t>
  </si>
  <si>
    <t>3 cuves : 1 FTE  (4 modèles possibles) + chasse à auget ou boîte de répartition 
+ 2 Filtres BIO4  avec pompe de relevage intégrée dans le filtre</t>
  </si>
  <si>
    <t>0,07  kW/jour</t>
  </si>
  <si>
    <t>2,79 €/an</t>
  </si>
  <si>
    <t>BIOMERIS P 10 EH</t>
  </si>
  <si>
    <t>2018-006-ext04</t>
  </si>
  <si>
    <t>3 cuves : 1 FTE  (4 modèles possibles) 
+ chasse à auget ou boîte de répartition 
+ 2 Filtres BIO5  avec pompe de relevage intégrée dans le filtre</t>
  </si>
  <si>
    <t>0,09  kW/jour</t>
  </si>
  <si>
    <t>3,49 €/an</t>
  </si>
  <si>
    <t>BIOMERIS P 12 EH</t>
  </si>
  <si>
    <t>2018-006-ext05</t>
  </si>
  <si>
    <t>3 cuves : 1 FTE  6140 litres 
+ chasse à auget ou boîte de répartition 
+ 2 Filtres BIO6  avec pompe de relevage intégrée dans le filtre</t>
  </si>
  <si>
    <t>FTE : Polyéthylène    
Filtres : Polyéthylène</t>
  </si>
  <si>
    <t>0,10  kW/jour</t>
  </si>
  <si>
    <t>4,19 €/an</t>
  </si>
  <si>
    <t>BIOMERIS P 15 EH</t>
  </si>
  <si>
    <t>2018-006-ext06</t>
  </si>
  <si>
    <t>4 cuves : 1 FTE  7190 litres 
+ chasse à auget CF50P 
+ 3 Filtres BIO5  avec pompe de relevage intégrée dans le filtre</t>
  </si>
  <si>
    <t>FTE : Polyéthylène   
 Filtres : Polyéthylène</t>
  </si>
  <si>
    <t>0,13  kW/jour</t>
  </si>
  <si>
    <t>5,24 €/an</t>
  </si>
  <si>
    <t>BIOMERIS P 18 EH</t>
  </si>
  <si>
    <t>2018-006-ext07</t>
  </si>
  <si>
    <t>4 cuves : 1 FTE  11130 litres
 + chasse à auget CF50P 
+ 3 Filtres BIO6  avec pompe de relevage intégrée dans le filtre</t>
  </si>
  <si>
    <t>0,15  kW/jour</t>
  </si>
  <si>
    <t>6,28 €/an</t>
  </si>
  <si>
    <t>BIOMERIS P 20 EH</t>
  </si>
  <si>
    <t>2018-006-ext08</t>
  </si>
  <si>
    <t>5 cuves : 1 FTE  11130 litres 
+ chasse à auget CF50P 
+ 4 Filtres BIO5  avec pompe de relevage intégrée dans le filtre</t>
  </si>
  <si>
    <t>0,17  kW/jour</t>
  </si>
  <si>
    <t>6,98 €/an</t>
  </si>
  <si>
    <t>BIOTURBAT</t>
  </si>
  <si>
    <t>BIOTURBAT 5</t>
  </si>
  <si>
    <t>2016-001-mod01</t>
  </si>
  <si>
    <t xml:space="preserve">
Texte n°91 du 02/10/2018</t>
  </si>
  <si>
    <t>Poste d'injection
+
Bassin de traitement (à bâtir en béton banché avec enduit hydrofuge) composé de plaquettes cellulosiques avec des lombrics + une structure d'aération + du sable et un système de collecte</t>
  </si>
  <si>
    <t>Poste d'injection 270 L (H x D) : 1,025 x 0,590
Bassin de traitement (dimensions extérieures) : 3,26 x 2,55 x 2,35</t>
  </si>
  <si>
    <t>8,5 m²</t>
  </si>
  <si>
    <t>poste d'injection en amont du traitement</t>
  </si>
  <si>
    <t>Ventilation du poste d'injection par la conduite d'amenée des eaux usées remontée au-dessus du toit de l'habitation, ainsi qu'une ventilation secondaire équipée d'un extracteur
+ des cheminées de ventilation au niveau du filtre (ventilation passive)</t>
  </si>
  <si>
    <t>0,1 kWh/jour</t>
  </si>
  <si>
    <t>4,2 € / an</t>
  </si>
  <si>
    <t>Rajout des plaquettes de bois tous les 2 ans
ou
renouvellement des plaquettes et des lombrics en cas de colmatage du filtre</t>
  </si>
  <si>
    <t>Gamme "BIOTURBAT", modèles BIOTURBAT 5 (5EH), BIOTURBAT 6 (6 EH), BIOTURBAT 7 (7 EH) et BIOTURBAT 10 (10 EH), juillet 2018, 70 pages</t>
  </si>
  <si>
    <t>Pompe dilacératrice : 2 ans
Cuve du poste d'injection : 15 ans
Tuyau PVC : 15 ans
Caillebotis : 15 ans</t>
  </si>
  <si>
    <t>Poste d'injection : 40 cm
Traitement : 0 cm</t>
  </si>
  <si>
    <t>BIOTURBAT 6</t>
  </si>
  <si>
    <t>Poste d'injection 270 L (H x D) : 1,025 x 0,590
Bassin de traitement (dimensions extérieures) : 3,52 x 2,55 x 2,35</t>
  </si>
  <si>
    <t>0,12 kWh/jour</t>
  </si>
  <si>
    <t>5 € / an</t>
  </si>
  <si>
    <t>BIOTURBAT 7</t>
  </si>
  <si>
    <t>2016-001-mod01-ext02</t>
  </si>
  <si>
    <t>Poste d'injection 270 L (H x D) : 1,025 x 0,590
Bassin de traitement (dimensions extérieures) : 4,04 x 2,55 x 2,20</t>
  </si>
  <si>
    <t>0,14 kWh/jour</t>
  </si>
  <si>
    <t>5,7 € / an</t>
  </si>
  <si>
    <t>BIOTURBAT 10</t>
  </si>
  <si>
    <t>2016-001-mod01-ext03</t>
  </si>
  <si>
    <t>Poste d'injection 400 L (H x D) : 1,400 x 0,670
Bassin de traitement (dimensions extérieures) : 3,26 x 4,30 x 2,20</t>
  </si>
  <si>
    <t>0,15 kWh/jour</t>
  </si>
  <si>
    <t>6,2 € / an</t>
  </si>
  <si>
    <t>Gamme "BIOTURBAT", modèles BIOTURBAT 5 (5 EH), BIOTURBAT 6 (6 EH), BIOTURBAT 7 (7 EH) et BIOTURBAT 10 (10 EH), juillet 2018, 70 pages</t>
  </si>
  <si>
    <t>BIOTURBAT Cuve PE 5 EH</t>
  </si>
  <si>
    <t>2016-001-mod01-ext04</t>
  </si>
  <si>
    <t>Poste d'injection
+
Bassin de traitement en PE composé de plaquettes cellulosiques avec des lombrics + une structure d'aération + du sable et un système de collecte</t>
  </si>
  <si>
    <t>PE (poste d'injection et cuve de traitement)</t>
  </si>
  <si>
    <t>Poste d'injection 270 L (H x D) : 1,025 x 0,590
Bassin de traitement (dimensions extérieures) : 3,025 x 2,425 x 1,992</t>
  </si>
  <si>
    <t>4,1 € / an</t>
  </si>
  <si>
    <t>Gamme "BIOTURBAT CUVE PE", modèles 5 EH  et 6 EH, juillet 2018, 56 pages</t>
  </si>
  <si>
    <t>Pompe dilacératrice : 2 ans
Cuve du poste d'injection : 15 ans
Tuyau PVC : 15 ans
Caillebotis : 15 ans
Cuve du bassin de traitement : 15 ans</t>
  </si>
  <si>
    <t>BIOTURBAT Cuve PE 6 EH</t>
  </si>
  <si>
    <t>2016-001-mod01-ext05</t>
  </si>
  <si>
    <t>Poste d'injection 270 L (H x D) : 1,025 x 0,590
Bassin de traitement (dimensions extérieures) : 3,625 x 2,425 x 1,992</t>
  </si>
  <si>
    <t>2016-001-mod01-ext01</t>
  </si>
  <si>
    <t>BlueSET</t>
  </si>
  <si>
    <t>Gamme Phytostation, modèle 6 EH</t>
  </si>
  <si>
    <t>2014-005-mod01</t>
  </si>
  <si>
    <t xml:space="preserve">
système d'alimentation gravitaire
filtre planté à écoulement vertical  de 10 m² muni d'une grille de maillage 5 x 5 cm (répartition avec 1 point d'alimentation) + filtre planté à écoulement horizontal de 8,1 m² avec zone d'arrivée de l'effluent protégée par une rehausse de regard avec un couvercle fermé et regard de collecte, implantation à  + 10 m de l'habitation et clôture de 80 cm de hauteur</t>
  </si>
  <si>
    <t>Enveloppe des filtres  : membrane EPDM de 1,1 mm d'épaisseur
Massif filtrant FV : gravillors (4/16 mm) sur 0,40 m; graviers(10/26 mm) sur 0,15 m; graviers (20/60 mm) sur 0,15 m
Massif FH  :gravilllons (4/16 mm) sur 0,50 m ; tranchée de pouzzolane (7/15 mm) et gravillons (4/16 mm) sur 0,10 m</t>
  </si>
  <si>
    <t>1er étage : 3,16 x 3,16
2ème étage :  2 x 4,05</t>
  </si>
  <si>
    <t>10 m² + 8,1 m²</t>
  </si>
  <si>
    <t>FV : -70 cm
FH : -50 cm</t>
  </si>
  <si>
    <t>2 cheminées d'aération reliées aux tuyaux de collecte sur le filtre vertical</t>
  </si>
  <si>
    <t>10 cm épaisseur sur le filtre vertical</t>
  </si>
  <si>
    <t>Contrat d'entretien : 120 à 598 € /an 
Curage du FV : 420 € / 10 ans</t>
  </si>
  <si>
    <t>Gamme Phytostation, modèle 3 EH</t>
  </si>
  <si>
    <t>2014-005-mod01-ext01</t>
  </si>
  <si>
    <t>Texte n°125 du 06/12/2018</t>
  </si>
  <si>
    <t xml:space="preserve">
système d'alimentation gravitaire
filtre planté à écoulement vertical  de 5,1 m² muni d'une grille de maillage 5 x 5 cm (répartition avec 1 point d'alimentation) + filtre planté à écoulement horizontal de 4 m² avec zone d'arrivée de l'effluent protégée par une rehausse de regard avec un couvercle fermé et regard de collecte, implantation à  + 5 m de l'habitation et clôture de 80 cm de hauteur</t>
  </si>
  <si>
    <t>1er étage : 3 x 1,7
2ème étage :  1 x 4</t>
  </si>
  <si>
    <t>5,1 m² + 4 m²</t>
  </si>
  <si>
    <t>Gamme Phytostation, modèle 4 EH</t>
  </si>
  <si>
    <t>2014-005-mod01-ext02</t>
  </si>
  <si>
    <t xml:space="preserve">
système d'alimentation gravitaire
filtre planté à écoulement vertical  de 6,9 m² muni d'une grille de maillage 5 x 5 cm (répartition avec 1 point d'alimentation) + filtre planté à écoulement horizontal de 5,2 m² avec zone d'arrivée de l'effluent protégée par une rehausse de regard avec un couvercle fermé et regard de collecte, implantation à  + 5 m de l'habitation et clôture de 80 cm de hauteur</t>
  </si>
  <si>
    <t>1er étage : 3 x 2,3
2ème étage :  1,3 x 4</t>
  </si>
  <si>
    <t>6,9 m² + 5,2 m²</t>
  </si>
  <si>
    <t>Gamme Phytostation, modèle 5 EH</t>
  </si>
  <si>
    <t>2014-005-mod01-ext03</t>
  </si>
  <si>
    <t xml:space="preserve">
système d'alimentation gravitaire
filtre planté à écoulement vertical  de 8,7 m² muni d'une grille de maillage 5 x 5 cm (répartition avec 1 point d'alimentation) + filtre planté à écoulement horizontal de 6,8 m² avec zone d'arrivée de l'effluent protégée par une rehausse de regard avec un couvercle fermé et regard de collecte, implantation à  + 5 m de l'habitation et clôture de 80 cm de hauteur</t>
  </si>
  <si>
    <t>1er étage : 3 x 2,9
2ème étage :  1,7 x 4</t>
  </si>
  <si>
    <t>8,7 m² + 6,8 m²</t>
  </si>
  <si>
    <t>Gamme Phytostation, modèle 8 EH</t>
  </si>
  <si>
    <t>2014-005-mod01-ext04</t>
  </si>
  <si>
    <t xml:space="preserve">
système d'alimentation gravitaire
filtre planté à écoulement vertical  de 13,8 m² muni d'une grille de maillage 5 x 5 cm (répartition avec 2 points d'alimentation) + filtre planté à écoulement horizontal de 10,4 m² avec zone d'arrivée de l'effluent protégée par une rehausse de regard avec un couvercle fermé et regard de collecte, implantation à  + 10 m de l'habitation et clôture de 80 cm de hauteur</t>
  </si>
  <si>
    <t>1er étage : 3 x 4,6
2ème étage :  2 x 5,2</t>
  </si>
  <si>
    <t>13,8 m² + 10,4 m²</t>
  </si>
  <si>
    <t>3 cheminées d'aération reliées aux tuyaux de collecte sur le filtre vertical</t>
  </si>
  <si>
    <t>Gamme Phytostation, modèle 10 EH</t>
  </si>
  <si>
    <t>2014-005-mod01-ext05</t>
  </si>
  <si>
    <t xml:space="preserve">
système d'alimentation gravitaire
filtre planté à écoulement vertical  de 17,4 m² muni d'une grille de maillage 5 x 5 cm (répartition avec 2 points d'alimentation) + filtre planté à écoulement horizontal de 13 m² avec zone d'arrivée de l'effluent protégée par une rehausse de regard avec un couvercle fermé et regard de collecte, implantation à  + 10 m de l'habitation et clôture de 80 cm de hauteur</t>
  </si>
  <si>
    <t>1er étage : 3 x 5,8
2ème étage :  2,5 x 5,2</t>
  </si>
  <si>
    <t>17,4 m² + 13 m²</t>
  </si>
  <si>
    <t>Gamme Phytostation, modèle 12 EH</t>
  </si>
  <si>
    <t>2014-005-mod01-ext06</t>
  </si>
  <si>
    <t xml:space="preserve">
système d'alimentation gravitaire
filtre planté à écoulement vertical  de 20,1 m² muni d'une grille de maillage 5 x 5 cm (répartition avec 2 points d'alimentation) + filtre planté à écoulement horizontal de 16 m² avec zone d'arrivée de l'effluent protégée par une rehausse de regard avec un couvercle fermé et regard de collecte, implantation à  + 10 m de l'habitation et clôture de 80 cm de hauteur</t>
  </si>
  <si>
    <t>1er étage : 3 x 6,7
2ème étage :  2,5 x 6,4</t>
  </si>
  <si>
    <t>20,1 m² + 16 m²</t>
  </si>
  <si>
    <t>4 cheminées d'aération reliées aux tuyaux de collecte sur le filtre vertical</t>
  </si>
  <si>
    <t>Gamme Phytostation, modèle 16 EH</t>
  </si>
  <si>
    <t>2014-005-mod01-ext07</t>
  </si>
  <si>
    <t xml:space="preserve">
système d'alimentation gravitaire
filtre planté à écoulement vertical  de 27 m² muni d'une grille de maillage 5 x 5 cm (répartition avec 4 points d'alimentation) + filtre planté à écoulement horizontal de 20,8 m² avec zone d'arrivée de l'effluent protégée par une rehausse de regard avec un couvercle fermé et regard de collecte, implantation à  + 30 m de l'habitation et clôture de 80 cm de hauteur</t>
  </si>
  <si>
    <t>1er étage : 4,5 x 6
2ème étage :  2,5 x 8,3</t>
  </si>
  <si>
    <t>27 m² + 20,8 m²</t>
  </si>
  <si>
    <t>Gamme Phytostation, modèle 18 EH</t>
  </si>
  <si>
    <t>2014-005-mod01-ext08</t>
  </si>
  <si>
    <t xml:space="preserve">
système d'alimentation gravitaire
filtre planté à écoulement vertical  de 29,7 m² muni d'une grille de maillage 5 x 5 cm (répartition avec 4 points d'alimentation) + filtre planté à écoulement horizontal de 24 m² avec zone d'arrivée de l'effluent protégée par une rehausse de regard avec un couvercle fermé et regard de collecte, implantation à  + 30 m de l'habitation et clôture de 80 cm de hauteur</t>
  </si>
  <si>
    <t>1er étage : 3 x 9,9
2ème étage :  2,5 x 9,6</t>
  </si>
  <si>
    <t>29,7 m² + 24 m²</t>
  </si>
  <si>
    <t>ACTICLEVER AT 122</t>
  </si>
  <si>
    <t>2018-007-ext01</t>
  </si>
  <si>
    <t>Microstation à culture libre SBR</t>
  </si>
  <si>
    <t>Gravitaire d'un compartiment à l'autre
+
Pompe à injection d'aire pour l'évacuation des effluents</t>
  </si>
  <si>
    <t>Pompe à injection d'air alimentant 2 aérateurs à membranes microperforées</t>
  </si>
  <si>
    <t>Sonore et visuelle</t>
  </si>
  <si>
    <t>0,5 à 0,7 kWh/j</t>
  </si>
  <si>
    <t>20,5 à 28,7 €/an</t>
  </si>
  <si>
    <t>≤ 43 dB(A)</t>
  </si>
  <si>
    <t>30 % des volumes utiles cumulés des deux compartiments de la cuve</t>
  </si>
  <si>
    <t>cuve : 20 ans
équipements électromécaniques : 2 ans</t>
  </si>
  <si>
    <t>ACTICLEVER 25-25 QR</t>
  </si>
  <si>
    <t>2018-007-ext02</t>
  </si>
  <si>
    <t>Pompe à injection d'air alimentant 4 aérateurs à membranes microperforées</t>
  </si>
  <si>
    <t>1,1 à 1,3  kWh/j</t>
  </si>
  <si>
    <t>45,2 à 53,4 €/an</t>
  </si>
  <si>
    <t>≤ 45 dB(A)</t>
  </si>
  <si>
    <t>ACTICLEVER 40-40 QR</t>
  </si>
  <si>
    <t>2018-007-ext03</t>
  </si>
  <si>
    <t>2,2 à 2,5  kWh/j</t>
  </si>
  <si>
    <t>90,3 à 102,7 €/an</t>
  </si>
  <si>
    <t>≤ 46 dB(A)</t>
  </si>
  <si>
    <t>ACTICLEVER 50-50 QR</t>
  </si>
  <si>
    <t>2018-007-ext04</t>
  </si>
  <si>
    <t>2,2 à 2,6  kWh/j</t>
  </si>
  <si>
    <t>90,3 à 106,8 €/an</t>
  </si>
  <si>
    <t>HYDREAL</t>
  </si>
  <si>
    <t>HYDROFILTRE 2 HF05B</t>
  </si>
  <si>
    <t>2019-002-ext01</t>
  </si>
  <si>
    <t>Texte n° 60 du 19/03/2019</t>
  </si>
  <si>
    <t>1 cuve H05 divisée en deux compartiments :
fosse toutes eaux de 3 000 L
traitement de 3,15 m²
(traitement composé d'un auget baculant, de rampes de distribution et de coquilles de noisettes servant de support bactérien)</t>
  </si>
  <si>
    <t>Média : coquilles de noisettes
Cuve : Polyéthylène haute densité (PEHD)</t>
  </si>
  <si>
    <t>Cuve : 1036 kg</t>
  </si>
  <si>
    <t>Entrée d'air dans la fosse toutes eaux assurée par la canalisation de chute des eaux usées ramenée au-dessus du toit
+
Ventilation d'extraction piquée sur la cuve et prolongée 40 cm au-dessus du toit de l'habitation
+
Entrée d'air dans le filtre assuré par un chapeau d'évent ramené au-dessus du sol</t>
  </si>
  <si>
    <t>Hydrofiltre 2 filtres compacts, Guide de l'usager de la gamme Hydrofiltre 2, modèles : HF05B (5 EH) jusqu'à HF20B (20 EH), janvier 2019, 40 pages</t>
  </si>
  <si>
    <t>140 € HT tous les 2 ans</t>
  </si>
  <si>
    <t>Fosse toutes eaux et Filtre : 60 cm</t>
  </si>
  <si>
    <t>HYDROFILTRE 2 HF06B</t>
  </si>
  <si>
    <t>2019-002-ext02</t>
  </si>
  <si>
    <t>1 cuve H06 divisée en deux compartiments :
fosse toutes eaux de 3 000 L
traitement de 3,15 m²
(traitement composé d'un auget baculant, de rampes de distribution et de coquilles de noisettes servant de support bactérien)</t>
  </si>
  <si>
    <t>HYDROFILTRE 2 HF07B</t>
  </si>
  <si>
    <t>2019-002-ext03</t>
  </si>
  <si>
    <t>2 cuves :
1 fosse toutes eaux FR04 de 4 000 L
et 1 cuve traitement H07 de 4,61 m²
(traitement composé d'un auget baculant, de rampes de distribution et de coquilles de noisettes servant de support bactérien)</t>
  </si>
  <si>
    <t>Média : coquilles de noisettes
Cuves : Polyéthylène haute densité (PEHD)</t>
  </si>
  <si>
    <t>Fosse toutes eaux  : 2,29 x 1,81 x 1,65
Filtre : 2,21 x 2,38 x 1,72</t>
  </si>
  <si>
    <t>Fosse : 4,2 m²
Filtre : 5,3 m²</t>
  </si>
  <si>
    <t>Filtre : - 129</t>
  </si>
  <si>
    <t>Fosse toutes eaux : 185 kg
Filtre : 1 497 kg</t>
  </si>
  <si>
    <t>Entrée d'air dans la fosse toutes eaux assurée par la canalisation de chute des eaux usées ramenée au-dessus du toit
+
Ventilation d'extraction piquée en aval de la fosse totues eaux et du filtre prolongée 40 cm au-dessus du toit de l'habitation
+
Entrée d'air dans le filtre assuré par un chapeau d'évent ramené au-dessus du sol</t>
  </si>
  <si>
    <t>16 mois</t>
  </si>
  <si>
    <t>HYDROFILTRE 2 HF09B</t>
  </si>
  <si>
    <t>2019-002-ext04</t>
  </si>
  <si>
    <t>2 cuves :
1 fosse toutes eaux FR05 de 5 000 L
et 1 cuve traitement H09 de 4,61 m²
(traitement composé d'un auget baculant, de rampes de distribution et de coquilles de noisettes servant de support bactérien)</t>
  </si>
  <si>
    <t>Fosse toutes eaux  : 2,39 x 1,98 x 1,80
Filtre : 2,21 x 2,38 x 1,72</t>
  </si>
  <si>
    <t>Fosse : 4,8 m²
Filtre : 5,3 m²</t>
  </si>
  <si>
    <t>Fosse toutes eaux : 220 kg
Filtre : 1 497 kg</t>
  </si>
  <si>
    <t>HYDROFILTRE 2 HF10B</t>
  </si>
  <si>
    <t>2019-002-ext05</t>
  </si>
  <si>
    <t>2 cuves :
1 fosse toutes eaux FR05 de 5 000 L
et 1 cuve traitement H10 de 5,74 m²
(traitement composé d'un auget baculant, de rampes de distribution et de coquilles de noisettes servant de support bactérien)</t>
  </si>
  <si>
    <t>Fosse toutes eaux  : 2,39 x 1,98 x 1,80
Filtre : 2,70 x 2,38 x 1,72</t>
  </si>
  <si>
    <t>Fosse : 4,8 m²
Filtre : 6,5 m²</t>
  </si>
  <si>
    <t>Filtre : - 125</t>
  </si>
  <si>
    <t>Fosse toutes eaux : 220 kg
Filtre : 1 868 kg</t>
  </si>
  <si>
    <t>HYDROFILTRE 2 HF12B</t>
  </si>
  <si>
    <t>2019-002-ext06</t>
  </si>
  <si>
    <t>2 cuves :
1 fosse toutes eaux FR06 de 6 000 L
et 1 cuve traitement H12 de 5,74 m²
(traitement composé d'un auget baculant, de rampes de distribution et de coquilles de noisettes servant de support bactérien)</t>
  </si>
  <si>
    <t>Fosse toutes eaux  : 2,11 x 2,20 x 2,30
Filtre : 2,70 x 2,38 x 1,72</t>
  </si>
  <si>
    <t>Fosse : 4,7 m²
Filtre : 6,5 m²</t>
  </si>
  <si>
    <t>Fosse toutes eaux : 306 kg
Filtre : 1 868 kg</t>
  </si>
  <si>
    <t>HYDROFILTRE 2 HF14B</t>
  </si>
  <si>
    <t>2019-002-ext07</t>
  </si>
  <si>
    <t>3 cuves :
1 fosse toutes eaux FR08 de 8 000 L
et 2 cuves traitement H07 de 9,22 m² au total
(traitement composé d'un auget baculant, de rampes de distribution et de coquilles de noisettes servant de support bactérien)</t>
  </si>
  <si>
    <t>FTE : 2,72 x 2,20 x 2,30
Filtre : 2 cuves de chacune 2,21 x 2,38 x 1,72</t>
  </si>
  <si>
    <t>Fosse : 6 m²
Filtre : 5,3 m²</t>
  </si>
  <si>
    <t>Fosse toutes eaux : 404 kg
Filtre : 2 x 1 497 kg</t>
  </si>
  <si>
    <t>Entrée d'air dans la fosse toutes eaux assurée par la canalisation de chute des eaux usées ramenée au-dessus du toit
+
Ventilation d'extraction piquée en aval de la fosse totues eaux et des deux filtres prolongée 40 cm au-dessus du toit de l'habitation
+
Entrée d'air dans le filtre assuré par un chapeau d'évent ramené au-dessus du sol</t>
  </si>
  <si>
    <t>HYDROFILTRE 2 HF18B</t>
  </si>
  <si>
    <t>2019-002-ext08</t>
  </si>
  <si>
    <t>3 cuves :
1 fosse toutes eaux FR10 de 10 000 L
et 2 cuves traitement H09 de 9,22 m² au total
(traitement composé d'un auget baculant, de rampes de distribution et de coquilles de noisettes servant de support bactérien)</t>
  </si>
  <si>
    <t>FTE : 3,34 x 2,49 x 2,54
Filtre : 2 cuves de chacune 2,21 x 2,38 x 1,72</t>
  </si>
  <si>
    <t>Fosse : 8,4 m²
Filtre : 5,3 m²</t>
  </si>
  <si>
    <t>Fosse toutes eaux : 550 kg
Filtre : 2 x 1 497 kg</t>
  </si>
  <si>
    <t>Fosse toutes eaux : 30 cm
Fltre : 60 cm</t>
  </si>
  <si>
    <t>HYDROFILTRE 2 HF20B</t>
  </si>
  <si>
    <t>2019-002-ext09</t>
  </si>
  <si>
    <t>3 cuves :
1 fosse toutes eaux FR10 de 10 000 L
et 2 cuves traitement H10 de 11,48 m² au total
(traitement composé d'un auget baculant, de rampes de distribution et de coquilles de noisettes servant de support bactérien)</t>
  </si>
  <si>
    <t>FTE : 3,34 x 2,49 x 2,54
Filtre : 2 cuves de chacune 2,70 x 2,38 x 1,72</t>
  </si>
  <si>
    <t>Fosse : 8,4 m²
Filtre : 6,5 m²</t>
  </si>
  <si>
    <t>Fosse toutes eaux : 550 kg
Filtre : 2 x 1 868 kg</t>
  </si>
  <si>
    <t>Texte n°95 du 13/03/14 annulé et remplacé par le texte n°125 du 06/12/2018</t>
  </si>
  <si>
    <t>Guide de l'usager - Gamme " Phytostation ", Modèles 3-4-5-6-8-10-12-16-18 EH, 08/10/18, 78 pages dont annexes</t>
  </si>
  <si>
    <t>Gravitaire d'un compartiment à l'autre
+
Pompe à injection d'air pour l'évacuation des effluents</t>
  </si>
  <si>
    <t>Complexe, très fréquente et très coûteuse. Contrat de maintenance recommandé.</t>
  </si>
  <si>
    <t>Cuve : 10 ans  Autres composants : 1 an</t>
  </si>
  <si>
    <t>Kingspan Water &amp; Energy</t>
  </si>
  <si>
    <t>Microstation à cultures fixées libre (procédé du lit fluidisé)</t>
  </si>
  <si>
    <t>Monocuve : 
décanteur primaire (2,50 m³) 
réacteur biologique (0,83m³) 
décanteur final (0,25 m³)</t>
  </si>
  <si>
    <t>entrée d'air par la canalisation d'amenée des eaux usées prolongée au-dessus du toit de l'habitation
+
ventilation d'extraction des gaz amenée au dessus du faîtage du toit de l'habitation et munie d'un extracteur</t>
  </si>
  <si>
    <t>0,92 à 1,92 kWh/j</t>
  </si>
  <si>
    <t>38 à 79 €/an</t>
  </si>
  <si>
    <t>33 à 35 dB(A)</t>
  </si>
  <si>
    <t>Décanteur primaire &lt; à 30 %</t>
  </si>
  <si>
    <t>Guide d’installation et mode d’emploi, Bioficient + 6, Bioficient + 10, 18/12/2018, 42 pages</t>
  </si>
  <si>
    <t>Monocuve : 
décanteur primaire (4,70 m³) 
réacteur biologique (1,21m³) 
décanteur final (0,42 m³)</t>
  </si>
  <si>
    <t>2,2 à 2,88 kWh/j</t>
  </si>
  <si>
    <t>91 à 119 €/an</t>
  </si>
  <si>
    <t>41 dB(A)</t>
  </si>
  <si>
    <t>2011-002
et
2011-002 bis
et
(2013-002-01 annulé
le 05/02/2019)
et
2013-002-ext01</t>
  </si>
  <si>
    <t>texte du 04/02/2011 
et 
texte n°55 du 12/05/2012 et texte n°153 du 01/08/2012 annulés et remplacés par le texte n°101 du 19/02/2013
annulé et remplacé par le
texte n°79 du 05/02/2019</t>
  </si>
  <si>
    <t>510 kg
donnée du guide précédent,
dimensionnement non repris dans le nouveau guide</t>
  </si>
  <si>
    <t>du décanteur final au décanteur primaire par une pompe
à injection d'air</t>
  </si>
  <si>
    <t>10 diffuseurs fines bulles sous forme de tubes PVC, placés sous le lit fixe et alimenté par un surpresseur</t>
  </si>
  <si>
    <t>entrée d'air par la canalisation de chute des eaux usées amenée au-dessus du toit de l'habitation
+
ventilation d'extraction par une canalisation amenée au-dessus du faîtage de l'habitation et munie d'un extracteur</t>
  </si>
  <si>
    <t>1,2 kWh/jour
donnée du guide précédent,
dimensionnement non repris dans le nouveau guide</t>
  </si>
  <si>
    <t>environ 49 € TTC / an
donnée du guide précédent,
dimensionnement non repris dans le nouveau guide</t>
  </si>
  <si>
    <t>36 dB
donnée du guide précédent,
dimensionnement non repris dans le nouveau guide</t>
  </si>
  <si>
    <t>&lt; 30 % des deux décanteurs primaires cumulés</t>
  </si>
  <si>
    <t xml:space="preserve">Tous les 11 mois
</t>
  </si>
  <si>
    <t>Stations d'assainissement non collectif pour le traitement des eaux usées domestiques - Guide d'utilisation - Microstations Modulaires NDG, version 13/12/2018, 49 pages</t>
  </si>
  <si>
    <t>non communiqué</t>
  </si>
  <si>
    <t>80 cm au-dessus de l'épaulement</t>
  </si>
  <si>
    <t>2012-022 
et 
(2013-002-02 annulé
le 05/02/2019)
et
2013-002-ext02</t>
  </si>
  <si>
    <t>texte n°153 du 01/08/2012 annulé et remplacé par le texte n° 101 du 19/02/2013
annulé et remplacé par le
texte n°79 du 05/02/2019</t>
  </si>
  <si>
    <t>375 + 550 kg
donnée du guide précédent,
dimensionnement non repris dans le nouveau guide</t>
  </si>
  <si>
    <t>12 diffuseurs fines bulles sous forme de tubes PVC, placés sous le lit fixe et alimenté par un surpresseur</t>
  </si>
  <si>
    <t>3,9 kWh/jour
donnée du guide précédent,
dimensionnement non repris dans le nouveau guide</t>
  </si>
  <si>
    <t>environ 160 € TTC / andonnée du guide précédent,
dimensionnement non repris dans le nouveau guide</t>
  </si>
  <si>
    <t>46 dB
donnée du guide précédent,
dimensionnement non repris dans le nouveau guide</t>
  </si>
  <si>
    <t>(2013-002-03 annulé
le 05/02/2019)
et
2013-002-ext03-mod01</t>
  </si>
  <si>
    <t>texte n°101 du 19/02/2013
annulé et remplacé par le
texte n°79 du 05/02/2019</t>
  </si>
  <si>
    <t>64 €/an</t>
  </si>
  <si>
    <t>38 à 42 dB(A)</t>
  </si>
  <si>
    <t>(2013-002-04 annulé
le 05/02/2019)
et
2013-002-ext04-mod01</t>
  </si>
  <si>
    <t>2,35 à 2,45 kWh/jour</t>
  </si>
  <si>
    <t>97 à 101 €/an</t>
  </si>
  <si>
    <t>40 à 55 dB(A)</t>
  </si>
  <si>
    <t>(2013-002-05 annulé
le 05/02/2019)
et
2013-002-ext05-mod01</t>
  </si>
  <si>
    <t>Cuve cylindrique à 4 compartiments : 
2 pour la décantation primaire (3,16m3)
1 traitement biologique avec lit fixe submergé et aéré par intermittence (1,45m3)
1 décanteur final (1,02m3)</t>
  </si>
  <si>
    <t>890 kg</t>
  </si>
  <si>
    <t>4,30 kWh/jour</t>
  </si>
  <si>
    <t>177 €/an</t>
  </si>
  <si>
    <t>45 à 46 dB(A)</t>
  </si>
  <si>
    <t>TOPOL WATER</t>
  </si>
  <si>
    <t>2019-003</t>
  </si>
  <si>
    <t>Texte n°128
du 12/04/2019</t>
  </si>
  <si>
    <t>1 cuve cylindrique à 4 compartiments de 1,67 m3</t>
  </si>
  <si>
    <t>polypropylène</t>
  </si>
  <si>
    <t>1,2 x 1,2 x 2,34</t>
  </si>
  <si>
    <t>1,44 m²</t>
  </si>
  <si>
    <t>1,22 kWh/j</t>
  </si>
  <si>
    <t>environ 50 €/an</t>
  </si>
  <si>
    <t>35 db(A)</t>
  </si>
  <si>
    <t>Guide d'utilisation et de maintenance TOPAS R 5-0,7 (5 EH), février 2019, 45 pages, TOPOL WATER)</t>
  </si>
  <si>
    <t>227 à 275 €/an</t>
  </si>
  <si>
    <t xml:space="preserve">TOPAS S 7 </t>
  </si>
  <si>
    <t>2019-004</t>
  </si>
  <si>
    <t>1 cuve rectangulaire à 4 compartiments de 2,09 m3</t>
  </si>
  <si>
    <t>1,4 x 1,22 x 2,44</t>
  </si>
  <si>
    <t>1,7 m²</t>
  </si>
  <si>
    <t>1,75 kWh/j</t>
  </si>
  <si>
    <t>environ 72 €/an</t>
  </si>
  <si>
    <t>36 db(A)</t>
  </si>
  <si>
    <t>Guide d'utilisation et de maintenance TOPAS S 7 (7 EH), février 2019, 48 pages, TOPOL WATER)</t>
  </si>
  <si>
    <t>28,5 cm</t>
  </si>
  <si>
    <t>TRICEL FR 6/3000
 et 
TRICEL Novo FR 6/3000G</t>
  </si>
  <si>
    <t>2011-006
 et 
2011-006-mod01</t>
  </si>
  <si>
    <t>texte du 07/03/2012 annulé et remplacé par le texte n°127 du 22/04/2011 annulé et remplacé par le texte n°86 du 17/03/2012 annulé et remplacé par le texte n°65 du 3/01/2013 annulé et remplacé par le texte n°100 du 15/08/17
annulé et remplacé par le texte n° 68 du 28/04/2019</t>
  </si>
  <si>
    <t>Monocuve cylindrique à 3 compartiments : 
décanteur primaire (1,40 m3) 
réacteur biologique (0,90 m3) rempli de feuilles ondulées en PVC de type biomédia
clarificateur (0,70 m3)</t>
  </si>
  <si>
    <t>du clarificateur au décanteur primaire par une pompe à injection d'air (airlift)</t>
  </si>
  <si>
    <t>Assainissement non collectif - Micro-Station d'Epuration Tricel Novo FR jusqu'à 20 EH - Guide d'utilisation, 27 février 2019, 40 pages</t>
  </si>
  <si>
    <t>110 € HT/an</t>
  </si>
  <si>
    <t>TRICEL FR 6/4000
 et 
TRICELNovo FR 6/4000G</t>
  </si>
  <si>
    <t>2012-003
 et 
2012-003-mod01</t>
  </si>
  <si>
    <t>texte n°86 du 17/03/2012 annulé et remplacé par le 
texte n°65 du 3/01/2013 annulé et remplacé par le texte n°100 du 15/08/17
annulé et remplacé par le texte n° 68 du 28/04/2019</t>
  </si>
  <si>
    <t>Monocuve cylindrique à 3 compartiments : 
décanteur primaire (2,40 m3) 
réacteur biologique (0,90 m3) rempli de feuilles ondulées en PVC de type biomédia
clarificateur (0,7 m3)</t>
  </si>
  <si>
    <t>du clarificateur au décanteur par une pompe à injection d'air (airlift)</t>
  </si>
  <si>
    <t>TRICEL FR 9/5000
 et 
TRICEL FR 9/5000 G</t>
  </si>
  <si>
    <t>2011-006-ext01
 et 
2011-006-ext01-mod01</t>
  </si>
  <si>
    <t>texte n°65 du 3/01/2013 annulé et remplacé par le texte n°100 du 15/08/17
annulé et remplacé par le texte n° 68 du 28/04/2019</t>
  </si>
  <si>
    <t>3,10 x 1,64 x 2,24</t>
  </si>
  <si>
    <t>environ 86 €/an</t>
  </si>
  <si>
    <t>TRICEL FR 11/6000
 et 
TRICEL FR 11/6000G</t>
  </si>
  <si>
    <t>2011-006-ext03
et
2011-006-ext03-mod01</t>
  </si>
  <si>
    <t>Monocuve cylindrique à 3 compartiments : 
décanteur primaire (2,49 m3) 
réacteur biologique (1,70 m3) rempli de feuilles ondulées en PVC de type biomédia
clarificateur (1,36 m3)</t>
  </si>
  <si>
    <t>3,60 x 1,64 x 2,27</t>
  </si>
  <si>
    <t>environ 128 €/an</t>
  </si>
  <si>
    <t>48 dB(A)</t>
  </si>
  <si>
    <t>155 HT/an</t>
  </si>
  <si>
    <t>TRICEL FR 14/8000
 et 
TRICEL FR 14/8000G</t>
  </si>
  <si>
    <t>2011-006-ext05
 et 
2011-006-ext05-mod01</t>
  </si>
  <si>
    <t>Monocuve cylindrique à 3 compartiments : 
décanteur primaire (3,31 m3) 
réacteur biologique (2,25 m3) rempli de feuilles ondulées en PVC de type biomédia
clarificateur (1,62 m3) et pompe de refoulement intégrée</t>
  </si>
  <si>
    <t>4,60 x 1,64 x 2,27</t>
  </si>
  <si>
    <t>environ 173 €/an</t>
  </si>
  <si>
    <t>155 € HT/an</t>
  </si>
  <si>
    <t>TRICEL FR 17/9000
 et 
TRICEL FR 17/9000G</t>
  </si>
  <si>
    <t>2011-006-ext07
 et 
2011-006-ext07-mod01</t>
  </si>
  <si>
    <t>Monocuve cylindrique à 3 compartiments : 
décanteur primaire (4,18 m3) 
réacteur biologique (2,76 m3) rempli de feuilles ondulées en PVC de type biomédia
clarificateur (1,87 m3) et pompe de refoulement intégrée</t>
  </si>
  <si>
    <t>5,60 x 1,64 x 2,27</t>
  </si>
  <si>
    <t>environ 222 €/an</t>
  </si>
  <si>
    <t>180 € HT/an</t>
  </si>
  <si>
    <t>TRICEL FR 20/10000
 et 
FR 20/10000G</t>
  </si>
  <si>
    <t>2011-006-ext09
 et 
2011-006-ext09-mod01</t>
  </si>
  <si>
    <t>Monocuve cylindrique à 3 compartiments : 
décanteur primaire (5,25 m3) 
réacteur biologique (3,08 m3) rempli de feuilles ondulées en PVC de type biomédia
clarificateur (2,11 m3) et pompe de refoulement intégrée</t>
  </si>
  <si>
    <t>6,60 x 1,64 x 2,27</t>
  </si>
  <si>
    <t>TRICEL Novo FR 9/6000
 et 
TRICEL Novo FR 9/6000G</t>
  </si>
  <si>
    <t xml:space="preserve"> 2011-006-ext02
 et 
2011-006-ext02-mod01</t>
  </si>
  <si>
    <t xml:space="preserve"> texte n°100 du 15/08/17
annulé et remplacé par le texte n° 68 du 28/04/2019</t>
  </si>
  <si>
    <t>Monocuve cylindrique à 3 compartiments : 
décanteur primaire (3,22 m3) 
réacteur biologique (1,38m3) rempli de feuilles ondulées en PVC de type biomédia
clarificateur (0,95 m3)</t>
  </si>
  <si>
    <t>3,60 x 1,64 x 2,24</t>
  </si>
  <si>
    <t>TRICEL Novo FR11/7000
 et 
TRICEL Novo FR11/7000G</t>
  </si>
  <si>
    <t>2011-006-ext04
 et 
2011-006-ext04-mod01</t>
  </si>
  <si>
    <t>Monocuve cylindrique à 3 compartiments : 
décanteur primaire (4,12 m3) 
réacteur biologique (1,70 m3) rempli de feuilles ondulées en PVC de type biomédia
clarificateur (1,36 m3) et pompe de refoulement intégrée</t>
  </si>
  <si>
    <t>3,1 kWh/j</t>
  </si>
  <si>
    <t>TRICEL Novo FR 14/9000
 et 
TRICEL Novo FR 14/9000G</t>
  </si>
  <si>
    <t>2011-006-ext06
 et 
2011-006-ext06-mod01</t>
  </si>
  <si>
    <t>texte n°100 du 15/08/17
annulé et remplacé par le texte n° 68 du 28/04/2019</t>
  </si>
  <si>
    <t>Monocuve cylindrique à 3 compartiments : 
décanteur primaire (4,94 m3) 
réacteur biologique (2,25 m3) rempli de feuilles ondulées en PVC de type biomédia
clarificateur (1,62 m3) et pompe de refoulement intégrée</t>
  </si>
  <si>
    <t xml:space="preserve"> TRICEL Novo FR 17/10000
 et 
TRICEL Novo FR 17/10000G</t>
  </si>
  <si>
    <t>2011-006-ext08
 et 
2011-006-ext08-mod01</t>
  </si>
  <si>
    <t>Monocuve cylindrique à 3 compartiments : 
décanteur primaire (5,81 m3)
réacteur biologique (2,76 m3) rempli de feuilles ondulées en PVC de type biomédia
clarificateur (1,87 m3) et pompe de refoulement intégrée</t>
  </si>
  <si>
    <t>Texte n°100 du 15/08/17
annulé et remplacé par le texte n° 68 du 28/04/2019</t>
  </si>
  <si>
    <t>environ 95 €/an</t>
  </si>
  <si>
    <t>Monocuve cylindrique à 3 compartiments : 
décanteur primaire (2,49 m3) 
réacteur biologique (1,70 m3) rempli de feuilles ondulées en PVC de type biomédia
clarificateur (1,36 m3) et pompe de refoulement intégrée</t>
  </si>
  <si>
    <t>environ 136 €/an</t>
  </si>
  <si>
    <t>environ 181 €/an</t>
  </si>
  <si>
    <t>environ 230 €/an</t>
  </si>
  <si>
    <t>OXYFIX R-90 MB 5 EH</t>
  </si>
  <si>
    <t>OXYFIX R-90 MB 4 EH</t>
  </si>
  <si>
    <t>2015-001-ext21</t>
  </si>
  <si>
    <t>OXYFIX R-90 MB 6 EH</t>
  </si>
  <si>
    <t>2015-001-ext22</t>
  </si>
  <si>
    <t>2015-001-ext23</t>
  </si>
  <si>
    <t>1 cuve à 3 compartiments :
décanteur primaire (3 m3)
bassin d'aération (1,05 m3) contenant des supports bactériens "Oxybee"
clarificateur (0,82 m3)</t>
  </si>
  <si>
    <t>Polyéthylène Haute Densité (PEHD)</t>
  </si>
  <si>
    <t>35 à 43 dB(A)</t>
  </si>
  <si>
    <t>36 à 38 dB(A)</t>
  </si>
  <si>
    <t>0,70 à 0,77 kWh/j</t>
  </si>
  <si>
    <t>29 à 32 € TTC/an</t>
  </si>
  <si>
    <t>0,83 à 1,08 kWh/j</t>
  </si>
  <si>
    <t>Décanteur primaire &lt; 30 %</t>
  </si>
  <si>
    <t>Entrée d'air par la canalisation d'amenée des eaux usées prolongée au-dessus du toit de l'habitation
+
Ventilation d'extraction des gaz amenée 40 cm au-dessus du faîtage du toit de l'habitation et munie d'un extracteur</t>
  </si>
  <si>
    <t>2 diffuseurs d'air sous forme de disque à membrane micro-perforée placés au fond du bassin d'aération</t>
  </si>
  <si>
    <t>alarme visuelle d'office ; sonore en option</t>
  </si>
  <si>
    <t>TOPAS R 5-0,7 (05 EH)</t>
  </si>
  <si>
    <t>34 à 45 € TTC/an</t>
  </si>
  <si>
    <t>Date de limite DTA/Atec</t>
  </si>
  <si>
    <t>Texte n°128 sur 159 du 24/02/2016
ANNULÉ PAR LE TEXTE N°91 DU 02/10/2018</t>
  </si>
  <si>
    <t>texte n°191 du 31/03/2016 annulé et remplacé par le texte n°94 du 05/07/2017
annulé et remplacé par le texte n°78 du 05/02/2019</t>
  </si>
  <si>
    <t>Guide destiné à l'usager - MONOBLOCK-3-900-6 - Traitement primaire de 3 m3 - Capacité jusqu'à 6 EH, 20 mars 2017, 49 pages</t>
  </si>
  <si>
    <t>Guide destiné à l'usager - MONOBLOCK-3-800-5 - Traitement primaire de 3 m3 - Capacité jusqu'à 5 EH, 20 mars 2017, 49 pages</t>
  </si>
  <si>
    <t>Guide destiné à l'usager - MONOBLOCK-2-900-6 - Traitement primaire de 2 m3 - Capacité jusqu'à 6 EH, 20 mars 2017, 49 pages</t>
  </si>
  <si>
    <t>Guide destiné à l'usager - MONOBLOCK-2-800-5 - Traitement primaire de 2 m3 - Capacité jusqu'à 5 EH, 20 mars 2017, 49 pages</t>
  </si>
  <si>
    <t>Guide destiné à l'usager - MONOBLOCK-2-700-4 - Traitement primaire de 2 m3 - Capacité jusqu'à 4 EH, 20 mars 2017, 49 pages</t>
  </si>
  <si>
    <t>sans contrat : 12 839 €
avec contrat : 15 690 €</t>
  </si>
  <si>
    <t>sans contrat : 20 494 €
avec contrat : 23 195 €</t>
  </si>
  <si>
    <t>SD14 : 11 003 €
SD22 : 10502 €</t>
  </si>
  <si>
    <t>sans contrat : 8 956 €
avec contrat : 10 831 €</t>
  </si>
  <si>
    <t>sans contrat : 10 240 €
avec contrat : 12 545 €</t>
  </si>
  <si>
    <t>sans contrat : 24 573 €
avec contrat : 22 698 €</t>
  </si>
  <si>
    <t>sans contrat : 12 322 €
avec contrat : 10 821 €</t>
  </si>
  <si>
    <t>sans contrat : 10 290 €
avec contrat : 8 948 €</t>
  </si>
  <si>
    <t>sans contrat : 11 679 €
avec contrat : 10 363 €</t>
  </si>
  <si>
    <t>sans contrat : 16 952 €
avec contrat : 15 610 €</t>
  </si>
  <si>
    <t>5 EH : 9 699 €</t>
  </si>
  <si>
    <t>6 EH : 9 699 €</t>
  </si>
  <si>
    <t>7 EH : 9 699 €</t>
  </si>
  <si>
    <t>8 EH : 9 699 €</t>
  </si>
  <si>
    <t>9 EH : 9 699 €</t>
  </si>
  <si>
    <t>10 EH : 9 699 €</t>
  </si>
  <si>
    <t>11 EH : 9 699 €</t>
  </si>
  <si>
    <t>12 EH : 9 699 €</t>
  </si>
  <si>
    <t>13 EH : 9 699 €</t>
  </si>
  <si>
    <t>14 EH : 9 699 €</t>
  </si>
  <si>
    <t>15 EH : 9 699 €</t>
  </si>
  <si>
    <t>16 EH : 9 699 €</t>
  </si>
  <si>
    <t>17 EH : 9 699 €</t>
  </si>
  <si>
    <t>18 EH : 9 699 €</t>
  </si>
  <si>
    <t>19 EH : 9 699 €</t>
  </si>
  <si>
    <t>9802 €
donnée du guide précédent,
dimensionnement non repris dans le nouveau guide</t>
  </si>
  <si>
    <t>13 310 €
donnée du guide précédent,
dimensionnement non repris dans le nouveau guide</t>
  </si>
  <si>
    <t>de 7 638 € à 8 892 €</t>
  </si>
  <si>
    <t>de 10 615 € à 11 083 €</t>
  </si>
  <si>
    <t>de 11 125 € à 11 602 €</t>
  </si>
  <si>
    <t>de 12 575 € à 13 056 €</t>
  </si>
  <si>
    <t>sans contrat : 15 843 €
avec contrat : 17 793 €</t>
  </si>
  <si>
    <t>sans contrat : 10 517 €
avec contrat : 12 435 €</t>
  </si>
  <si>
    <t>sans prestataire : 8 183 €
avec prestataire : 9833 €</t>
  </si>
  <si>
    <t>sans prestataire : 9 077 €
avec prestataire : 10 727 €</t>
  </si>
  <si>
    <t>sans prestataire : 9 208 €
avec prestataire : 10 860 €</t>
  </si>
  <si>
    <t>avec contrat : 8 100 €</t>
  </si>
  <si>
    <t>avec contrat : 12 723 €</t>
  </si>
  <si>
    <t>de 6 340 € à 8 100 €</t>
  </si>
  <si>
    <t>de 7 200 € à 9 500 €</t>
  </si>
  <si>
    <t>de 8 500 à 11 000 €</t>
  </si>
  <si>
    <t>de 9 900 € à 12 700 €</t>
  </si>
  <si>
    <t>de 10 400 € à 14 200 €</t>
  </si>
  <si>
    <t>de 11 800 € à 16 100 €</t>
  </si>
  <si>
    <t>de 15 200 € à 19 900 €</t>
  </si>
  <si>
    <t>de 17 000 € à 21 500 €</t>
  </si>
  <si>
    <t>de 18 200 € à 23 800 €</t>
  </si>
  <si>
    <t>de 19 200 € à 25 200 €</t>
  </si>
  <si>
    <t>de 20 900 € à 26 500 €</t>
  </si>
  <si>
    <t>de 28 345 € à 31 000 €</t>
  </si>
  <si>
    <t>de 26 300 € à 33 800 €</t>
  </si>
  <si>
    <t>sans contrat : 10 348 €
avec contrat : 12 915 €</t>
  </si>
  <si>
    <t>sans contrat : 16 922 €
avec contrat : 19 250 €</t>
  </si>
  <si>
    <t>de 9 609 € à 10 236 €</t>
  </si>
  <si>
    <t>sans contrat : 11 953 €
avec contrat : 11 056 €</t>
  </si>
  <si>
    <t>sans contrat : 12 953 €
avec contrat : 12 023 €</t>
  </si>
  <si>
    <t>sans contrat : 11 898 €
avec contrat : 14 005 €</t>
  </si>
  <si>
    <t>sans contrat : 13 973 €
avec contrat : 16 379 €</t>
  </si>
  <si>
    <t>sans contrat : 16 252 €
avec contrat : 18 202 €</t>
  </si>
  <si>
    <t>sans contrat : 20 454 €
avec contrat : 22 779 €</t>
  </si>
  <si>
    <t>sans contrat : 23 177 €
avec contrat : 25 503 €</t>
  </si>
  <si>
    <t>sans contrat : 26 185 €
avec contrat : 28 885 €</t>
  </si>
  <si>
    <t>sans contrat : 21 646 €
avec contrat : 28 589 €</t>
  </si>
  <si>
    <t>avec contrat : 13 762 €</t>
  </si>
  <si>
    <t>avec contrat : 14 804 €</t>
  </si>
  <si>
    <t>avec contrat : 16 786 €</t>
  </si>
  <si>
    <t>de 10 957 € à 11 442 €</t>
  </si>
  <si>
    <t>de 12 320 € à 12 809 €</t>
  </si>
  <si>
    <t>de 12 713 € à 13 211 €</t>
  </si>
  <si>
    <t>de 13 403 € à 13 909 €</t>
  </si>
  <si>
    <t>de 14 143 € à 14 649 €</t>
  </si>
  <si>
    <t>de 15 230 € à 15 410 €</t>
  </si>
  <si>
    <t>de 16 965 € à 17 149 €</t>
  </si>
  <si>
    <t>de 17 429 € à 17 617 €</t>
  </si>
  <si>
    <t>de 12 065 € à 12 538 €</t>
  </si>
  <si>
    <t>de 12 617 € à 13 102 €</t>
  </si>
  <si>
    <t>de 14 1456 € à 14 645 €</t>
  </si>
  <si>
    <t>de 14 548 € à 15 042 €</t>
  </si>
  <si>
    <t>de 16 263 € à 16 300 €</t>
  </si>
  <si>
    <t>de 16 848 € à 17 048 €</t>
  </si>
  <si>
    <t>de 17 834 € à 18 520 €</t>
  </si>
  <si>
    <t>de 19 720 € à 19 900 €</t>
  </si>
  <si>
    <t>de 20 502 € à 20 690 €</t>
  </si>
  <si>
    <t>de 21 028 € à 21 221 €</t>
  </si>
  <si>
    <t>de 21 622 € à 21 923 €</t>
  </si>
  <si>
    <t>de 21 852 € à 22 157 €</t>
  </si>
  <si>
    <t>de 23 871 € à 24 206 €</t>
  </si>
  <si>
    <t>de 24 043 € à 24 377 €</t>
  </si>
  <si>
    <t>de 24 670 € à 25 013 €</t>
  </si>
  <si>
    <t>de 24 866 € à 25 213 €</t>
  </si>
  <si>
    <t>sans contrat : 16 538 €
avec contrat : 16 881 €</t>
  </si>
  <si>
    <t>sans contrat : 16 430 €
avec contrat : 19 281 €</t>
  </si>
  <si>
    <t>sans contrat : 12 843 €
avec contrat : 15 686 €</t>
  </si>
  <si>
    <t>sans contrat : 14 097 €
avec contrat : 16 948 €</t>
  </si>
  <si>
    <t>sans contrat : 16 806 €
avec contrat : 20 184 €</t>
  </si>
  <si>
    <t>sans contrat : 18 783 €
avec contrat : 22 157 €</t>
  </si>
  <si>
    <t>avec contrat : 12 901 €</t>
  </si>
  <si>
    <t>avec contrat : 12 049 €</t>
  </si>
  <si>
    <t>sans contrat : 8 980 €
avec contrat : 11 012 €</t>
  </si>
  <si>
    <t>sans contrat : 11 767 €
avec contrat : 13 497 €</t>
  </si>
  <si>
    <t>sans contrat : 12 603 €
avec contrat : 14 334 €</t>
  </si>
  <si>
    <t>sans contrat : 8 821 €
avec contrat : 11 455 €</t>
  </si>
  <si>
    <t>sans contrat : 8 884 €
avec contrat : 10 759 €</t>
  </si>
  <si>
    <t>sans contrat : 10 531 €
avec contrat : 12 406 €</t>
  </si>
  <si>
    <t>sans contrat : 9 250 €
avec contrat : 10 375 €</t>
  </si>
  <si>
    <t>sans contrat : 7 700 €
avec contrat : 8 825 €</t>
  </si>
  <si>
    <t>sans contrat : 8 325 €
avec contrat : 9 450 €</t>
  </si>
  <si>
    <t>sans contrat : 7 986 €
avec contrat : 9 861 €</t>
  </si>
  <si>
    <t>sans contrat : 9 525 €
avec contrat : 11 400 €</t>
  </si>
  <si>
    <t>avec contrat : 15 819 €</t>
  </si>
  <si>
    <t>sans contrat : 15 477 €
avec contrat : 16 819 €</t>
  </si>
  <si>
    <t>avec contrat : 15 957 €</t>
  </si>
  <si>
    <t>avec contrat : 18 163 €</t>
  </si>
  <si>
    <t>sans contrat : 7 075 €</t>
  </si>
  <si>
    <t>avec contrat : 12 324 €
ne prend pas en compte les vidanges</t>
  </si>
  <si>
    <t>avec contrat : 13 297 €
ne prend pas en compte les vidanges</t>
  </si>
  <si>
    <t>avec contrat : 14 432 €
ne prend pas en compte les vidanges</t>
  </si>
  <si>
    <t>avec contrat : 15 242 €
ne prend pas en compte les vidanges</t>
  </si>
  <si>
    <t>avec contrat : 16 525 €
ne prend pas en compte les vidanges</t>
  </si>
  <si>
    <t>sans contrat : 11 434 €
avec contrat : 12 684 €</t>
  </si>
  <si>
    <t>sans contrat : 11 769 €
avec contrat : 12 603 €</t>
  </si>
  <si>
    <t>sans contrat : 10 392 €
avec contrat : 11 225 €</t>
  </si>
  <si>
    <t>sans contrat : 11 136 €
avec contrat : 11 970 €</t>
  </si>
  <si>
    <t>sans contrat : 15 023 €
avec contrat : 18 046 €</t>
  </si>
  <si>
    <t>sans contrat :  6 838 €
avec contrat : 8 599 €</t>
  </si>
  <si>
    <t>sans contrat : 6 838 €
avec contrat : 8 599 €</t>
  </si>
  <si>
    <t>sans contrat : 5 637 €
avec contrat : 7 110 €</t>
  </si>
  <si>
    <t>sans contrat : 7 637 €
avec contrat : 9 397 €</t>
  </si>
  <si>
    <t>sans contrat : 8 137 €
avec contrat : 9 922 €</t>
  </si>
  <si>
    <t>sans contrat : 6 305 €
avec contrat : 7 777 €</t>
  </si>
  <si>
    <t>sans contrat : 6 744 €
avec contrat : 8 216 €</t>
  </si>
  <si>
    <t>sans contrat : 10 048 €
avec contrat : 12 079 €</t>
  </si>
  <si>
    <t>sans contrat : 8 279 €
avec contrat : 9 977 €</t>
  </si>
  <si>
    <t>sans contrat : 10 999 €
avec contrat : 13 029 €</t>
  </si>
  <si>
    <t>sans contrat : 9 074 €
avec contrat : 10 772 €</t>
  </si>
  <si>
    <t>sans contrat : 11 890 €
avec contrat : 14 018 €</t>
  </si>
  <si>
    <t>sans contrat : 9 819 €
avec contrat : 11 599 €</t>
  </si>
  <si>
    <t>sans contrat : 12 785 €
avec contrat : 14 912 €</t>
  </si>
  <si>
    <t>sans contrat : 10 568 €
avec contrat : 12 346 €</t>
  </si>
  <si>
    <t>sans contrat : 13 361 €
avec contrat : 16 266 €</t>
  </si>
  <si>
    <t>avec prestataire : 9 272 €</t>
  </si>
  <si>
    <t>avec prestataire : 12 715 €</t>
  </si>
  <si>
    <t>avec contrat : 10 646 €</t>
  </si>
  <si>
    <t>avec contrat : 14 395 €</t>
  </si>
  <si>
    <t>avec contrat : 14 545 €</t>
  </si>
  <si>
    <t>sans prestataire : 13 974 €
avec prestataire : 16 186 €</t>
  </si>
  <si>
    <t>sans prestataire : 17 273 €
avec prestataire : 19 485 €</t>
  </si>
  <si>
    <t>sans prestataire : 18 886 €
avec prestataire : 21 099 €</t>
  </si>
  <si>
    <t>sans prestataire : 26 837 €
avec prestataire : 29 686 €</t>
  </si>
  <si>
    <t>sans contrat : 7 048 €
avec contrat : 8 921 €</t>
  </si>
  <si>
    <t>sans contrat : 6 322 €
avec contrat : 8 196 €</t>
  </si>
  <si>
    <t>sans contrat : 6 299 €
avec contrat : 8 174 €</t>
  </si>
  <si>
    <t>sans contrat : 6 513 €
avec contrat : 8 387 €</t>
  </si>
  <si>
    <t>sans contrat : 6 524 €
avec contrat : 8 399 €</t>
  </si>
  <si>
    <t>sans contrat : 6 782 €
avec contrat : 8 656 €</t>
  </si>
  <si>
    <t>sans contrat : 6 760 €
avec contrat : 8 635 €</t>
  </si>
  <si>
    <t>sans contrat : 7 036 €
avec contrat : 8 911 €</t>
  </si>
  <si>
    <t>sans contrat : 6 782 €
avec contrat : 8656 €</t>
  </si>
  <si>
    <t>sans contrat : 10 962 €
avec contrat : 13775 €</t>
  </si>
  <si>
    <t>sans contrat : 11 197 €
avec contrat : 14 010 €</t>
  </si>
  <si>
    <t>sans contrat : 10 962 €
avec contrat : 13 775 €</t>
  </si>
  <si>
    <t>sans contrat : 11 896 €
avec contrat : 14 709 €</t>
  </si>
  <si>
    <t>sans contrat : 12 189 €
avec contrat : 15 002 €</t>
  </si>
  <si>
    <t>sans contrat : 15 777 €
avec contrat : 18 589 €</t>
  </si>
  <si>
    <t>sans contrat : 16 233 €
avec contrat : 19 046 €</t>
  </si>
  <si>
    <t>sans contrat : 17 244 €
avec contrat : 20 994 €</t>
  </si>
  <si>
    <t>sans contrat : 21 242 €
avec contrat : 25304 €</t>
  </si>
  <si>
    <t>sans contrat : 9 732 €
avec contrat : 11 110 €</t>
  </si>
  <si>
    <t>sans contrat : 10 619 €
avec contrat : 11 800 €</t>
  </si>
  <si>
    <t>sans contrat : 11 105 €
avec contrat : 12 288 €</t>
  </si>
  <si>
    <t>sans contrat : 13 440 €
avec contrat : 14 477 €</t>
  </si>
  <si>
    <t>sans contrat : 17 779 €
avec contrat : 18 728 €</t>
  </si>
  <si>
    <t>sans contrat : 15 550 €
avec contrat : 13 050 €</t>
  </si>
  <si>
    <t>sans pestrataire : 8 387 €
avec prestataire : 10 037 €</t>
  </si>
  <si>
    <t>sans contrat : 10 353 €
avec contrat : 13 222 €</t>
  </si>
  <si>
    <t>sans contrat : 12 438 €
avec contrat : 15 300 €</t>
  </si>
  <si>
    <t>sans contrat : 17 361 €
avec contrat : 21 486 €</t>
  </si>
  <si>
    <t>avec contrat : 15 132 €</t>
  </si>
  <si>
    <t>avec contrat : 13 079 €</t>
  </si>
  <si>
    <t>avec contrat : 24 691 €</t>
  </si>
  <si>
    <t>avec contrat : 11 611 €</t>
  </si>
  <si>
    <t>avec contrat : 19 348 €</t>
  </si>
  <si>
    <t>avec contrat : 22 504 €</t>
  </si>
  <si>
    <t>avec contrat : 24 573 €</t>
  </si>
  <si>
    <t>avec contrat : 18 584 €</t>
  </si>
  <si>
    <t>avec contrat : 14 344 €</t>
  </si>
  <si>
    <t>avec contrat : 16 214 €</t>
  </si>
  <si>
    <t>avec contrat : 10 452 €</t>
  </si>
  <si>
    <t>avec contrat : 12 957 €</t>
  </si>
  <si>
    <t>sans contrat : 11 049 €
avec contrat : 13 477 €</t>
  </si>
  <si>
    <t>sans contrat : 12 437 €
avec contrat : 14 966 €</t>
  </si>
  <si>
    <t>avec contrat : 8 510 €</t>
  </si>
  <si>
    <t>avec contrat : 9 166 €</t>
  </si>
  <si>
    <t>avec contrat : 10 619 €</t>
  </si>
  <si>
    <t>avec contrat : 10 274 €</t>
  </si>
  <si>
    <t>avec contrat : 13 547 €</t>
  </si>
  <si>
    <t>avec contrat : 14 089 €</t>
  </si>
  <si>
    <t>avec contrat : 17 097 €</t>
  </si>
  <si>
    <t>avec contrat : 16 737 €</t>
  </si>
  <si>
    <t>avec contrat : 18 121 €</t>
  </si>
  <si>
    <t>avec contrat : 17 648 €</t>
  </si>
  <si>
    <t>avec contrat : 20 916 €</t>
  </si>
  <si>
    <t>avec contrat : 23 196 €</t>
  </si>
  <si>
    <t>avec contrat : 23 402 €</t>
  </si>
  <si>
    <t>sans contrat : 22 513 €
avec contrat : 25 887 €</t>
  </si>
  <si>
    <t>sans contrat : 16 760 €</t>
  </si>
  <si>
    <t>sans contrat : 20 039 €</t>
  </si>
  <si>
    <t>sans contrat : 8 658 €
avec contrat : 10 158 €</t>
  </si>
  <si>
    <t>sans contrat : 8 158 €
avec contrat : 9 658 €</t>
  </si>
  <si>
    <t>sans contrat : 17 959 €
avec contrat : 20 209 €</t>
  </si>
  <si>
    <t>sans contrat : 17 584 €
avec contrat : 19 834 €</t>
  </si>
  <si>
    <t>sans contrat : 8 430 €
avec contrat : 9 722 €</t>
  </si>
  <si>
    <t>sans contrat :  €
avec contrat :  €</t>
  </si>
  <si>
    <t>sans contrat : 6 770 €
avec contrat : 8 576 €</t>
  </si>
  <si>
    <t>sans contrat : 11 340 €
avec contrat : 13 146 €</t>
  </si>
  <si>
    <t>sans contrat : 5 513 €
avec contrat : 6 451 €</t>
  </si>
  <si>
    <t>sans contrat : 6 273 €
avec contrat : 7 210 €</t>
  </si>
  <si>
    <t>sans contrat : 6 952 €
avec contrat : 7 890 €</t>
  </si>
  <si>
    <t>sans contrat : 10 935 €
avec contrat : 12 412 €</t>
  </si>
  <si>
    <t>sans contrat : 11 331 €
avec contrat : 12 771 €</t>
  </si>
  <si>
    <t>sans contrat : 11 851 €
avec contrat : 13 291 €</t>
  </si>
  <si>
    <t>sans contrat : 15 770 €
avec contrat : 17 210 €</t>
  </si>
  <si>
    <t>sans contrat : 15 828 €
avec contrat : 17 268 €</t>
  </si>
  <si>
    <t>sans contrat : 23 113 €
avec contrat : 24 553 €</t>
  </si>
  <si>
    <t>minimum : 9 538 €
maximum : 10 177 €</t>
  </si>
  <si>
    <t>minimum : 8 801 €
maximum : 10 801 €</t>
  </si>
  <si>
    <t>minimum : 11 235 €
maximum : 11 695 €</t>
  </si>
  <si>
    <t>minimum : 14 217 €
maximum : 14 793 €</t>
  </si>
  <si>
    <t>minimum : 17 043 €
maximum : 17 204 €</t>
  </si>
  <si>
    <t>minimum : 19 712 €
maximum : 20 577 €</t>
  </si>
  <si>
    <t>minimum : 22 288 €
maximum : 22 526 €</t>
  </si>
  <si>
    <t>sans contrat : 7 048 €
avec contrat : 8 128 €</t>
  </si>
  <si>
    <t>sans contrat : 12 067 €
avec contrat : 13 147 €</t>
  </si>
  <si>
    <t>sans contrat : 13 273 €
avec contrat : 15 222 €</t>
  </si>
  <si>
    <t>sans contrat : 15 712 €
avec contrat : 18 038 €</t>
  </si>
  <si>
    <t>sans contrat : 18 124 €
avec contrat : 20 448 €</t>
  </si>
  <si>
    <t>sans contrat : 17 073 €
avec contrat : 19 023 €</t>
  </si>
  <si>
    <t>sans contrat : 11 747 €
avec contrat : 13 662 €</t>
  </si>
  <si>
    <t>sans contrat : 17 482 €
avec contrat : 19 431 €</t>
  </si>
  <si>
    <t>sans contrat : 14 503 €
avec contrat : 16 452 €</t>
  </si>
  <si>
    <t>sans contrat : 21 685 €
avec contrat : 24 009 €</t>
  </si>
  <si>
    <t>sans contrat : 16 942 €
avec contrat : 19 268 €</t>
  </si>
  <si>
    <t>sans contrat : 24 407 €
avec contrat : 26 666 €</t>
  </si>
  <si>
    <t>sans contrat : 19 354 €
avec contrat : 21 678 €</t>
  </si>
  <si>
    <t>sans contrat : 27 415 €
avec contrat : 30 115 €</t>
  </si>
  <si>
    <t>sans contrat : 21 724 €
avec contrat : 24 425 €</t>
  </si>
  <si>
    <t>sans contrat : 27 120 €
avec contrat : 29 819 €</t>
  </si>
  <si>
    <t>sans contrat : 16 732 €
avec contrat : 17 982 €</t>
  </si>
  <si>
    <t>sans contrat : 19 161 €
avec contrat : 20 411 €</t>
  </si>
  <si>
    <t>sans contrat : 6 905 €
avec contrat : 8 779 €</t>
  </si>
  <si>
    <t>sans contrat : 10 060 €
avec contrat : 12 310 €</t>
  </si>
  <si>
    <t>sans contrat : 15 015 €
avec contrat : 18 014 €</t>
  </si>
  <si>
    <t>sans contrat : 21 570 €
avec contrat : 26 070 €</t>
  </si>
  <si>
    <t>sans contrat : 15 600 €
avec contrat : 16 725 €</t>
  </si>
  <si>
    <t>avec contrat : 6 426 €</t>
  </si>
  <si>
    <t>avec contrat : 11 395 €</t>
  </si>
  <si>
    <t>avec contrat : 12 171 €</t>
  </si>
  <si>
    <t>avec contrat : 12 758 €</t>
  </si>
  <si>
    <t>avec contrat : 8 540 €</t>
  </si>
  <si>
    <t>avec contrat : 9 180 €</t>
  </si>
  <si>
    <t>avec contrat : 10 326 €</t>
  </si>
  <si>
    <t>avec contrat : 9 995 €</t>
  </si>
  <si>
    <t>avec contrat : 13 362 €</t>
  </si>
  <si>
    <t>avec contrat : 19 942 €</t>
  </si>
  <si>
    <t>avec contrat : 15 956 €</t>
  </si>
  <si>
    <t>avec contrat : 21 108 €</t>
  </si>
  <si>
    <t>avec contrat : 16 255 €</t>
  </si>
  <si>
    <t>avec contrat : 25 707 €</t>
  </si>
  <si>
    <t>avec contrat : 19 703 €</t>
  </si>
  <si>
    <t>avec contrat : 18 621 €</t>
  </si>
  <si>
    <t>avec contrat : 20 130 €</t>
  </si>
  <si>
    <t>sans contrat : 6 208 €
avec contrat : 7 145 €</t>
  </si>
  <si>
    <t>sans contrat : 6 975 €
avec contrat : 7 912 €</t>
  </si>
  <si>
    <t>sans contrat : 7 662 €
avec contrat : 8 599 €</t>
  </si>
  <si>
    <t>sans contrat : 12 369 €
avec contrat : 13 809 €</t>
  </si>
  <si>
    <t>sans contrat : 12 736 €
avec contrat : 14 712 €</t>
  </si>
  <si>
    <t>sans contrat : 13 272 €
avec contrat : 14 712 €</t>
  </si>
  <si>
    <t>sans contrat : 17 885 €
avec contrat : 19 309 €</t>
  </si>
  <si>
    <t>sans contrat : 17 960 €
avec contrat : 19 400 €</t>
  </si>
  <si>
    <t>sans contrat : 25 931 €
avec contrat : 27 371 €</t>
  </si>
  <si>
    <t>sans contrat : 12 023 €
avec contrat : 10 091 €</t>
  </si>
  <si>
    <t>sans contrat : 12 589 €
avec contrat : 10 658 €</t>
  </si>
  <si>
    <t>sans contrat : 13 375 €
avec contrat : 11 711 €</t>
  </si>
  <si>
    <t>sans contrat : 13 804 €
avec contrat : 12 139 €</t>
  </si>
  <si>
    <t>sans contrat : 15 268 €
avec contrat : 13 642 €</t>
  </si>
  <si>
    <t>sans contrat : 15 926 €
avec contrat : 14 300 €</t>
  </si>
  <si>
    <t>sans contrat : 21 764 €
avec contrat : 19 686 €</t>
  </si>
  <si>
    <t>sans contrat : 24 034 €
avec contrat : 21 957 €</t>
  </si>
  <si>
    <t>sans contrat : 26 661 €
avec contrat : 24 627 €</t>
  </si>
  <si>
    <t>sans contrat : 18 502 €
avec contrat : 20 302 à 20 519 €</t>
  </si>
  <si>
    <t>sans contrat : 19 270 €
avec contrat : 21 070 à 21 287 €</t>
  </si>
  <si>
    <t>6 500 €
donnée du guide précédent,
dimensionnement non repris dans le nouveau guide</t>
  </si>
  <si>
    <t>9 150 € TTC
donnée du guide précédent,
dimensionnement non repris dans le nouveau guide</t>
  </si>
  <si>
    <t>6 070 à 8 077 €</t>
  </si>
  <si>
    <t>6 505 à 6 760 €</t>
  </si>
  <si>
    <t>7 956 à 8 215 €</t>
  </si>
  <si>
    <t>5 200 € version non étanche
à 6 900 € version étanche</t>
  </si>
  <si>
    <t>5 900 € version non étanche
à 8 200 € version étanche</t>
  </si>
  <si>
    <t>6 500 € version non étanche 
à 9 600 € version étanche</t>
  </si>
  <si>
    <t>7 600 € version non étanche
à 10 900 € version étanche</t>
  </si>
  <si>
    <t>8500 € version non étanche
à 12 300 € version étanche</t>
  </si>
  <si>
    <t>9 400 € version non étanche
à 11 455 € version étanche</t>
  </si>
  <si>
    <t>12 400 € version non étanche
à 17 400 € version étanche</t>
  </si>
  <si>
    <t>14 100 € version non étanche
à 19 186 € version étanche</t>
  </si>
  <si>
    <t>15 300 € version non étanche
à 20 900 € version étanche</t>
  </si>
  <si>
    <t>15 700 € version non étanche
à 21 500 € version étanche</t>
  </si>
  <si>
    <t>17 400 € version non étanche
à 23 000 € version étanche</t>
  </si>
  <si>
    <t>16 388 € version non étanche
à 26 900 €  version étanche</t>
  </si>
  <si>
    <t>21 600 € version non étanche
à 29 100 € version étanche</t>
  </si>
  <si>
    <t>6 656 € à 6 916 €</t>
  </si>
  <si>
    <t>7 130 € à 7 390 €</t>
  </si>
  <si>
    <t>7 667 € à 7 931 €</t>
  </si>
  <si>
    <t>7 940 € à 8 202 €</t>
  </si>
  <si>
    <t>8 716 € à 8 645 €</t>
  </si>
  <si>
    <t>9 592 € à 9 523 €</t>
  </si>
  <si>
    <t>9 854 € à 9 786 €</t>
  </si>
  <si>
    <t>7 956 € à 8 215 €</t>
  </si>
  <si>
    <t>8 311 € à 8 74 €</t>
  </si>
  <si>
    <t>8 959 € à 9 222 €</t>
  </si>
  <si>
    <t>10 059 € à 10 322 €</t>
  </si>
  <si>
    <t>7 260 € à 9 660 €</t>
  </si>
  <si>
    <t>12 720 € à 16 920 €</t>
  </si>
  <si>
    <t>13 720 € à 16 920 €</t>
  </si>
  <si>
    <t>14 720 € à 16 920 €</t>
  </si>
  <si>
    <t>18 720 € à 25 200 €</t>
  </si>
  <si>
    <t>19 720 € à 25 200 €</t>
  </si>
  <si>
    <t>20 720 € à 25 200 €</t>
  </si>
  <si>
    <t>6 877 € à 9 867 €</t>
  </si>
  <si>
    <t>10 286 € à 13 874 €</t>
  </si>
  <si>
    <t>17 462 € à 22 844 €</t>
  </si>
  <si>
    <t>7 200 € à 8 200 €</t>
  </si>
  <si>
    <t>14 000 € à 16 000 €</t>
  </si>
  <si>
    <t>minimum : 4 855 €
maximum : 7 109 €</t>
  </si>
  <si>
    <t>minimum : 5 158 €
maximum : 7 617 €</t>
  </si>
  <si>
    <t>minimum : 5 558 €
maximum : 8 292 €</t>
  </si>
  <si>
    <t>minimum : 6 673 €
maximum : 10 137 €</t>
  </si>
  <si>
    <t>minimum : 8 222 €
maximum : 12 084 €</t>
  </si>
  <si>
    <t>minimum : 9 677 €
maximum : 14 075 €</t>
  </si>
  <si>
    <t>minimum : 11 086 €
maximum : 15 059 €</t>
  </si>
  <si>
    <t>4 904 € à 7 056 €</t>
  </si>
  <si>
    <t>7 116 € à 9 688 €</t>
  </si>
  <si>
    <t>8 970 € à 12 498 €</t>
  </si>
  <si>
    <t>14 352 € à 22 724 €</t>
  </si>
  <si>
    <t>26 312 € à 37 674 €</t>
  </si>
  <si>
    <t>5 EH = 8 500 €</t>
  </si>
  <si>
    <r>
      <t xml:space="preserve">Coût investissement </t>
    </r>
    <r>
      <rPr>
        <b/>
        <u/>
        <sz val="10"/>
        <rFont val="Verdana"/>
        <family val="2"/>
      </rPr>
      <t>HT</t>
    </r>
    <r>
      <rPr>
        <b/>
        <sz val="10"/>
        <rFont val="Verdana"/>
        <family val="2"/>
      </rPr>
      <t xml:space="preserve">
(selon guide du fabricant et hors conditions spéciales)</t>
    </r>
  </si>
  <si>
    <r>
      <t xml:space="preserve">Coût sur 15 ans </t>
    </r>
    <r>
      <rPr>
        <b/>
        <u/>
        <sz val="10"/>
        <rFont val="Verdana"/>
        <family val="2"/>
      </rPr>
      <t>HT</t>
    </r>
    <r>
      <rPr>
        <b/>
        <sz val="10"/>
        <rFont val="Verdana"/>
        <family val="2"/>
      </rPr>
      <t xml:space="preserve">
(selon guide du fabricant)</t>
    </r>
  </si>
  <si>
    <t>Station septodiffuseur actualisé en juillet  2011, 40 pages</t>
  </si>
  <si>
    <t>PureStation EP900, version 10 avril 2012, 61 pages</t>
  </si>
  <si>
    <t xml:space="preserve">Oxyfiltre 9, version juin 2011 actualisée en février 2012, 28 pages et Guide de l’usager </t>
  </si>
  <si>
    <t xml:space="preserve"> Oxyfiltre 17, version juin 2011 actualisée en février 2012, 28 pages</t>
  </si>
  <si>
    <t>2010-005 bis</t>
  </si>
  <si>
    <t xml:space="preserve"> texte n° 45 du 17 septembre 2016  annulé et remplacé par le texte n°45 du 240/08/2017</t>
  </si>
  <si>
    <t>Texte n°93 du 03/05/2018</t>
  </si>
  <si>
    <t>1  fosse toutes eaux de 3 m3  (FTE IBR03000)
+ 1 filtre compact  composé de coquilles de noisettes et de sac d'ETC200 (billes plastiques) de 3,80 m² utiles</t>
  </si>
  <si>
    <t>1  fosse toutes eaux de 3 m3 (FTE INP03000)
+  1 filtre compact  composé de coquilles de noisettes et de sac d'ETC200 (billes plastiques) de 3,36 m² (Surface utile)</t>
  </si>
  <si>
    <t>1  fosse toutes eaux de 3 m3 (FTE IBH03000)
+ 1 filtre compact  composé de coquilles de noisettes et de sac d'ETC200 (billes plastiques) de 3,36 m² (Surface utile)</t>
  </si>
  <si>
    <t>1 fosse toutes eaux de 3 m3 ( FTE INPR03000)
+  1 filtre compact  composé de coquilles de noisettes et de sac d'ETC200 (billes plastiques) de  3,36 m² (Surface utile)</t>
  </si>
  <si>
    <t>1 fosse toutes eaux de 3 m3 (FTE IBR 03000)
+ 1 filtre compact de  1 filtre compact  composé de coquilles de noisettes et de sac d'ETC200 (billes plastiques) de 3,36 m² (Surface utile)</t>
  </si>
  <si>
    <t>1 fosse toutes eaux de 3 m3 (FTE INH03000)
+  1 filtre compact  composé de coquilles de noisettes et de sac d'ETC200 (billes plastiques) de 3,36 m² (Surface utile)</t>
  </si>
  <si>
    <t>1  fosse toutes eaux de 3 m3 (FTE INR03000)
+  1 filtre compact  composé de coquilles de noisettes et de sac d'ETC200 (billes plastiques) de 3,36 m² (Surface utile)</t>
  </si>
  <si>
    <t>1 fosse toutes eaux de 3 m3 (INP03000)
+ 1 filtre compact  composé de coquilles de noisettes et de sac d'ETC200 (billes plastiques) de 3,80 m² (Surface utile)</t>
  </si>
  <si>
    <t>1 fosse toutes eaux de 3 m3 (IBH03000)
+  1 filtre compact composé de coquilles de noisettes et de sac d'ETC200 (billes plastiques) de 3,80 m² (Surface utile)</t>
  </si>
  <si>
    <t>1 fosse toutes eaux de 4 m3 (IBH04000)
+ 1 filtre compact composé de coquilles de noisettes et de sac d'ETC200 (billes plastiques) de 3,80 m² (Surface utile)</t>
  </si>
  <si>
    <t>1 fosse toutes eaux de 3 m3  ( FTE INPR03000)
+  1 filtre compact  composé de coquilles de noisettes et de sac d'ETC200 (billes plastiques) de 3,80 m² (Surface utile)</t>
  </si>
  <si>
    <t>1 fosse toutes eaux de 4 m3  ( FTE INPR04000)
+ 1 filtre compact composé de coquilles de noisettes et de sac d'ETC200 (billes plastiques) de 3,80 m² (Surface utile)</t>
  </si>
  <si>
    <t>1 fosse toutes eaux de 3 m3 (FTE INH03000)
+ 1 filtre compact composé de coquilles de noisettes et de sac d'ETC200 (billes plastiques) de 3,80 m² (Surface utile)</t>
  </si>
  <si>
    <t>1 fosse toutes eaux de 5 m3  (FTE IBH05000)
+ 1 boîte d'alimentation
+ 2 filtres compacts (2 x 5 EH) de 6,72 m² (Surface utile totale)</t>
  </si>
  <si>
    <t>1 fosse toutes eaux de 5 m3  (FTE IBR05000)
+ 1 boîte d'alimentation
+ 2 filtres compacts (2 x 5 EH) de 6,72 m² (Surface utile totale)</t>
  </si>
  <si>
    <t>1 fosse toutes eaux de 5 m3  (FTE INH05000)
+ 1 boîte d'alimentation
+ 2 filtres compacts (2 x 5 EH) composé de coquilles de noisettes et de sac d'ETC200 (billes plastiques)de 6,72 m² (Surface utile totale)</t>
  </si>
  <si>
    <t>1 fosse toutes eaux de 5 m3  (FTE INR05000)
+ 1 boîte d'alimentation
+ 2 filtres compacts  (2 x 5 EH) composé de coquilles de noisettes et de sac d'ETC200 (billes plastiques) de 6,72 m² (Surface utile totale)</t>
  </si>
  <si>
    <t>1 fosse toutes eaux de 6 m3  (FTE INH06000)
+ 1 boîte d'alimentation
+ 2 filtres compacts (2 x 6 EH) composé de coquilles de noisettes et de sac d'ETC200 (billes plastiques) avec 7,60 m² (Surface utile totale)</t>
  </si>
  <si>
    <t>1 fosse toutes eaux de 6 m3  (FTE INR06000)
+ 1 boîte d'alimentation
+ 2 filtres compacts (2 x 6 EH) composé de coquilles de noisettes et de sac d'ETC200 (billes plastiques) avec 7,60 m² (Surface utile totale)</t>
  </si>
  <si>
    <t>1 fosse toutes eaux de 8 m3 (FTE INH08000)
+ 1 auget d'alimentation
+ 1 boîte de distribution
+ 3 filtres compacts (3 x 5 EH) composé de coquilles de noisettes et de sac d'ETC200 (billes plastiques) avec 10,08 m² (Surface utile totale)</t>
  </si>
  <si>
    <t>1 fosse toutes eaux de 8 m3 (FTE INR08000)
+ 1 auget d'alimentation
+ 1 boîte de distribution
+ 3 filtres compacts (3 x 5 EH) composé de coquilles de noisettes et de sac d'ETC200 (billes plastiques) avec 10,08 m² (Surface utile totale)</t>
  </si>
  <si>
    <t>1 fosse toutes eaux de 10 m3 (FTE2/6308/10)
+ 1 auget d'alimentation
+ 1 boîte de distribution
+ 3 filtres compacts (3 x 6 EH) composé de coquilles de noisettes et de sac d'ETC200 (billes plastiques) avec 11,40 m² (Surface utile totale)</t>
  </si>
  <si>
    <t>1 fosse toutes eaux de 10 m3 (FTE2/6308/10)
+ 1 auget d'alimentation
+ 1 boîte de distribution
+ 4 filtres compacts (4 x 5 EH) composé de coquilles de noisettes et de sac d'ETC200 (billes plastiques)avec 13,44 m² (Surface utile totale)</t>
  </si>
  <si>
    <t>Cuves à 3 compratiments :
décanteur primaire de 2,1 m3
réacteur biologique de 1,0 m3
clarificateur de 0,8 m3</t>
  </si>
  <si>
    <t>4 m2</t>
  </si>
  <si>
    <t>Cuves à 3 compratiments :
décanteur primaire de 2,1 m3
réacteur biologique de 1,1 m3
clarificateur de 0,9 m3</t>
  </si>
  <si>
    <t>Cuves à 3 compratiments :
décanteur primaire de 3,4 m3
réacteur biologique de 1,9 m3
clarificateur de 1,9 m3</t>
  </si>
  <si>
    <t>5 m2</t>
  </si>
  <si>
    <t>Cuves à 3 compratiments :
décanteur primaire de 4,4 m3
réacteur biologique de 2,5 m3
clarificateur de 1,8 m3</t>
  </si>
  <si>
    <t>Une cuve à deux compartiments :               décanteur primaire de 1,9 m3                                    réacteur biologique de 1,7 m3</t>
  </si>
  <si>
    <t>Une cuve a deux compartiments :              décanteur primaire de 1,6 m3                      réacteur biologique de 1,5 m3</t>
  </si>
  <si>
    <t>FTE (volume utile de 2,5 m3)
 Avec préfiltre
+
Filtre compact à lit de laine de roche (surface utile de 1,09 m2) alimenté par une double rampe de répartition</t>
  </si>
  <si>
    <r>
      <t xml:space="preserve">1 monocuve comprenant :
</t>
    </r>
    <r>
      <rPr>
        <sz val="10"/>
        <rFont val="Verdana"/>
        <family val="2"/>
      </rPr>
      <t>un traitement primaire de 3,7 m3
+
un traitement secondaire de 3,98 m² avec fragments de coco</t>
    </r>
  </si>
  <si>
    <r>
      <rPr>
        <b/>
        <sz val="10"/>
        <rFont val="Verdana"/>
        <family val="2"/>
      </rPr>
      <t>1  monocuve comprenant :</t>
    </r>
    <r>
      <rPr>
        <sz val="10"/>
        <rFont val="Verdana"/>
        <family val="2"/>
      </rPr>
      <t xml:space="preserve">                                              Un traitement primaire de 3,00 m3
+
1 cuve de traitement secondaire de 1,92 m² comprenant 90 cm de média filtrant de type Xylit (fibre de bois)</t>
    </r>
  </si>
  <si>
    <t>1 cuve de traitement primaire de 3,03 m3
+
1 cuve de traitement secondaire de 1,92 m² comprenant 90 cm de média filtrant de type Xylit (fibre de bois)</t>
  </si>
  <si>
    <t>1 cuve de traitement primaire de 3,03 m3
+
1 cuve de traitement secondaire de 2,78 m² comprenant 90 cm de média filtrant de type Xylit (fibre de bois)</t>
  </si>
  <si>
    <t>1 cuve de traitement primaire de 4,23 m3
+
1 cuve de traitement secondaire de 2,78 m² comprenant 90 cm de média filtrant de type Xylit (fibre de bois)</t>
  </si>
  <si>
    <t>1 cuve de traitement primaire de 5,23 m3
+
1 cuve de traitement secondaire de 4,67 m² comprenant 90 cm de média filtrant de type Xylit (fibre de bois)</t>
  </si>
  <si>
    <t>1 cuve de traitement primaire de 5,23 m3
+
2 cuves de traitement secondaire de 2 x1 ,92 m² comprenant 90 cm de média filtrant de type Xylit (fibre de bois)</t>
  </si>
  <si>
    <t>1 cuve de traitement primaire de 5,40 m3
+
1 cuve de traitement secondaire de 4,67 m² comprenant 90 cm de média filtrant de type Xylit (fibre de bois)</t>
  </si>
  <si>
    <t>1 cuve de traitement primaire de 6,07 m3
+
2 cuves de traitement secondaire de 2 x 2,78 m² comprenant 90 cm de média filtrant de type Xylit (fibre de bois)</t>
  </si>
  <si>
    <t>1 cuve de traitement primaire de 6,30 m3
+
1 cuve de traitement secondaire de 4,67 m² comprenant 90 cm de média filtrant de type Xylit (fibre de bois)</t>
  </si>
  <si>
    <t>1 cuve de traitement primaire de 9,19 m3
+
2 cuves de traitement secondaire de 2 x 2,78 m² comprenant 90 cm de média filtrant de type Xylit (fibre de bois)</t>
  </si>
  <si>
    <t>1 cuve de traitement primaire de 9,19 m3
+
2 cuves de traitement secondaire de 2 x 4,67 m² comprenant 90 cm de média filtrant de type Xylit (fibre de bois)</t>
  </si>
  <si>
    <t>1 cuve de traitement primaire de 13,15 m3
+
2 cuves de traitement secondaire de 2 x 4,67 m² comprenant 90 cm de média filtrant de type Xylit (fibre de bois)</t>
  </si>
  <si>
    <r>
      <t>Monocuve à 3 compartiments :
un décanteur primaire de 1,36 m</t>
    </r>
    <r>
      <rPr>
        <sz val="10"/>
        <color indexed="8"/>
        <rFont val="Verdana"/>
        <family val="2"/>
      </rPr>
      <t>3
un réacteur de 0,61 m3
un clarificateur de 0,46 m3</t>
    </r>
  </si>
  <si>
    <t>1 cuve double cylindre à axe horizontal comprenant 2 compartiments : traitement primaire (2,13m3) et traitement secondaire (2,13m3)</t>
  </si>
  <si>
    <t>1 cuve divisée en 2 compartiments :
traitment primaire de 2,04 m3
et traitement secondaire avec média BIOROCK (surface utile : 0,419 m²)</t>
  </si>
  <si>
    <t>1 cuve divisée en 2 compartiments :
traitment primaire de 2,04 m3
et traitement secondaire avec média BIOROCK (surface utile : 0,528 m²)</t>
  </si>
  <si>
    <t>1 cuve divisée en 2 compartiments :
traitment primaire de 3,41 m3
et traitement secondaire avec média BIOROCK (surface utile : 0,528 m²)</t>
  </si>
  <si>
    <t>1 cuve divisée en 2 compartiments :
traitment primaire de 2,04 m3
et traitement secondaire avec média BIOROCK (surface utile : 0,636 m²)</t>
  </si>
  <si>
    <t>1 cuve divisée en 2 compartiments :
traitment primaire de 3,41 m3
et traitement secondaire avec média BIOROCK (surface utile : 0,636 m²)</t>
  </si>
  <si>
    <t>2 cuves :
1 fosse toutes eaux de 3 m3
+
1 filtre avec média filtrant BIOROCK (surface utile : 1,32 m²)</t>
  </si>
  <si>
    <t>2 cuves :
1 fosse toutes eaux de 5 m3
+
1 filtre avec média filtrant BIOROCK (surface utile : 1,32 m²)</t>
  </si>
  <si>
    <t>2 cuves :
1 fosse toutes eaux de 5 m3
+
1 filtre avec média filtrant BIOROCK (surface utile : 1,67 m²)</t>
  </si>
  <si>
    <t>2 cuves :
1 fosse toutes eaux de 7,5 m3
+
1 filtre avec média filtrant BIOROCK (surface utile : 2,47 m²)</t>
  </si>
  <si>
    <t>2 cuves :
1 fosse toutes eaux de 10 m3
+
1 filtre avec média filtrant BIOROCK (surface utile : 4,03 m²)</t>
  </si>
  <si>
    <r>
      <t>1 cuve divisée en 2 compartiment :
Fosse toutes eaux de 1,83 m</t>
    </r>
    <r>
      <rPr>
        <sz val="10"/>
        <color indexed="8"/>
        <rFont val="Verdana"/>
        <family val="2"/>
      </rPr>
      <t>3
filtre compact de 1,95 m² avec des fibres de coco en média filtrant</t>
    </r>
  </si>
  <si>
    <r>
      <t>1 cuve divisée en 2 compartiment :
Fosse toutes eaux de 3,50 m</t>
    </r>
    <r>
      <rPr>
        <sz val="10"/>
        <color indexed="8"/>
        <rFont val="Verdana"/>
        <family val="2"/>
      </rPr>
      <t>3
filtre compact de 1,95 m² avec des fibres de coco en média filtrant</t>
    </r>
  </si>
  <si>
    <r>
      <t>1 cuve divisée en 2 compartiment :
Fosse toutes eaux de 2,35 m</t>
    </r>
    <r>
      <rPr>
        <sz val="10"/>
        <color indexed="8"/>
        <rFont val="Verdana"/>
        <family val="2"/>
      </rPr>
      <t>3
filtre compact de 2,16 m² avec des fibres de coco en média filtrant</t>
    </r>
  </si>
  <si>
    <r>
      <t>1 cuve divisée en 2 compartiment :
Fosse toutes eaux de 3,22 m</t>
    </r>
    <r>
      <rPr>
        <sz val="10"/>
        <color indexed="8"/>
        <rFont val="Verdana"/>
        <family val="2"/>
      </rPr>
      <t>3
filtre compact de 2,16 m² avec des fibres de coco en média filtrant</t>
    </r>
  </si>
  <si>
    <r>
      <t>1 cuve divisée en 2 compartiment :
Fosse toutes eaux de 4,11 m</t>
    </r>
    <r>
      <rPr>
        <sz val="10"/>
        <color indexed="8"/>
        <rFont val="Verdana"/>
        <family val="2"/>
      </rPr>
      <t>3
filtre compact de 2,16 m² avec des fibres de coco en média filtrant</t>
    </r>
  </si>
  <si>
    <r>
      <t>1 cuve divisée en 2 compartiment :
Fosse toutes eaux de 3,36 m</t>
    </r>
    <r>
      <rPr>
        <sz val="10"/>
        <color indexed="8"/>
        <rFont val="Verdana"/>
        <family val="2"/>
      </rPr>
      <t>3
filtre compact de 2,76 m² avec des fibres de coco en média filtrant</t>
    </r>
  </si>
  <si>
    <t>1 cuve divisée en 2 compartiment :
Fosse toutes eaux de 4,24 m3
filtre compact de 2,76 m² avec des fibres de coco en média filtrant</t>
  </si>
  <si>
    <t>1 cuve divisée en 2 compartiment :
Fosse toutes eaux de 5,12 m3
filtre compact de 2,76 m² avec des fibres de coco en média filtrant</t>
  </si>
  <si>
    <t>1 cuve divisée en 2 compartiment :
Fosse toutes eaux de 4,24 m3
filtre compact de 4,16 m² avec des fibres de coco en média filtrant</t>
  </si>
  <si>
    <t>1 cuve divisée en 2 compartiment :
Fosse toutes eaux de 5,99 m3
filtre compact de 4,16 m² avec des fibres de coco en média filtrant</t>
  </si>
  <si>
    <r>
      <rPr>
        <b/>
        <sz val="10"/>
        <rFont val="Verdana"/>
        <family val="2"/>
      </rPr>
      <t>1  monocuve comprenant :</t>
    </r>
    <r>
      <rPr>
        <sz val="10"/>
        <rFont val="Verdana"/>
        <family val="2"/>
      </rPr>
      <t xml:space="preserve">                                              Un traitement primaire de 3,00 m3
+
1 cuve de traitement secondaire de 1,95 m² comprenant 90 cm de média filtrant de type Xylit (fibre de bois)</t>
    </r>
  </si>
  <si>
    <r>
      <rPr>
        <b/>
        <sz val="10"/>
        <rFont val="Verdana"/>
        <family val="2"/>
      </rPr>
      <t>1  monocuve comprenant :</t>
    </r>
    <r>
      <rPr>
        <sz val="10"/>
        <rFont val="Verdana"/>
        <family val="2"/>
      </rPr>
      <t xml:space="preserve">                                              Un traitement primaire de 2,96 m3
+
1 cuve de traitement secondaire de 1,99 m² comprenant 90 cm de média filtrant de type Xylit (fibre de bois)</t>
    </r>
  </si>
  <si>
    <t>1 cuve de traitement primaire de 3,03 m3
+
1 cuve de traitement secondaire de 2,19 m² comprenant 90 cm de média filtrant de type Xylit (fibre de bois)</t>
  </si>
  <si>
    <t>1 cuve de traitement primaire de 4,17 m3
+
1 cuve de traitement secondaire de 2,19 m² comprenant 90 cm de média filtrant de type Xylit (fibre de bois)</t>
  </si>
  <si>
    <t>1 cuve de traitement primaire de 5,19 m3
+
1 cuve de traitement secondaire de 2,98 m² comprenant 90 cm de média filtrant de type Xylit (fibre de bois)</t>
  </si>
  <si>
    <t>1 cuve de traitement primaire de 5,19 m3
+
1 cuve de traitement secondaire de 4,67 m² comprenant 90 cm de média filtrant de type Xylit (fibre de bois)</t>
  </si>
  <si>
    <t>1 cuve de traitement primaire de 6,31 m3
+
2 cuves de traitement secondaire de 2 x 2,19 m² comprenant 90 cm de média filtrant de type Xylit (fibre de bois)</t>
  </si>
  <si>
    <t>1 cuve de traitement primaire de 6,31 m3
+
1 cuve de traitement secondaire de 4,67 m² comprenant 90 cm de média filtrant de type Xylit (fibre de bois)</t>
  </si>
  <si>
    <t>1 cuve de traitement primaire de 9,35 m3
+
1 cuve de traitement secondaire de 4,67 m² comprenant 90 cm de média filtrant de type Xylit (fibre de bois)</t>
  </si>
  <si>
    <t>1 cuve de traitement primaire de 9,35 m3
+
2 cuves de traitement secondaire de 2 x 2,98 m² comprenant 90 cm de média filtrant de type Xylit (fibre de bois)</t>
  </si>
  <si>
    <t>1 cuve de traitement primaire de 13,92 m3
+
2 cuves de traitement secondaire de 2 x 2,98 m² comprenant 90 cm de média filtrant de type Xylit (fibre de bois)</t>
  </si>
  <si>
    <t>Monocuve divisée en deux compartiments :
une fosse toutes eaux de 2,57 m3 utile
un filtre compact de 1,92 m² utile contenant des fibres synthétiques comme support bactérien</t>
  </si>
  <si>
    <t>Monocuve divisée en deux compartiments :
une fosse toutes eaux de 3,30 m3 utile
un filtre compact de 1,92 m² utile contenant des fibres synthétiques comme support bactérien</t>
  </si>
  <si>
    <t>Monocuve divisée en deux compartiments :
une fosse toutes eaux de 4,74 m3 utile
un filtre compact de 1,92 m² utile contenant des fibres synthétiques comme support bactérien</t>
  </si>
  <si>
    <t>Deux cuves :
une fosse toutes eaux de 5,87 m3 utile
un filtre compact de 2,72 m² utile contenant des fibres synthétiques comme support bactérien</t>
  </si>
  <si>
    <t>Deux cuves :
une fosse toutes eaux de 8,00 m3 utile
un filtre compact de 3,52 m² utile contenant des fibres synthétiques comme support bactérien</t>
  </si>
  <si>
    <t>Deux cuves :
une fosse toutes eaux de 9,48 m3 utile
un filtre compact de 4,40 m² utile contenant des fibres synthétiques comme support bactérien</t>
  </si>
  <si>
    <t>1 cuve à 2 compartiments communiquants
(2 x 1,52 m3) permettant de réaliser en alternance l'aération, la décantation et l'évacuation des effluents</t>
  </si>
  <si>
    <t>1 cuve à 2 compartiments communiquants
(2 x 2,13 m3) permettant de réaliser en alternance l'aération, la décantation et l'évacuation des effluents</t>
  </si>
  <si>
    <t>1 cuve à 2 compartiments communiquants
(2 x 3,13 m3) permettant de réaliser en alternance l'aération, la décantation et l'évacuation des effluents</t>
  </si>
  <si>
    <t>1 cuve à 2 compartiments communiquants
(2 x 3,63 m3) permettant de réaliser en alternance l'aération, la décantation et l'évacuation des effluents</t>
  </si>
  <si>
    <t>N° Agrément</t>
  </si>
  <si>
    <r>
      <rPr>
        <b/>
        <sz val="12"/>
        <rFont val="Calibri"/>
        <family val="2"/>
      </rPr>
      <t>É</t>
    </r>
    <r>
      <rPr>
        <b/>
        <sz val="10"/>
        <rFont val="Verdana"/>
        <family val="2"/>
      </rPr>
      <t>léments</t>
    </r>
  </si>
  <si>
    <t>Equipements électro-
mécaniques</t>
  </si>
  <si>
    <t>lien vers la liste verte de la C2P</t>
  </si>
  <si>
    <r>
      <rPr>
        <b/>
        <u/>
        <sz val="14"/>
        <color indexed="8"/>
        <rFont val="Calibri"/>
        <family val="2"/>
      </rPr>
      <t>Remarques importantes sur certaines données figurant dans ce tableau</t>
    </r>
    <r>
      <rPr>
        <sz val="11"/>
        <color indexed="8"/>
        <rFont val="Calibri"/>
        <family val="2"/>
      </rPr>
      <t xml:space="preserve">
</t>
    </r>
    <r>
      <rPr>
        <b/>
        <sz val="10"/>
        <color indexed="8"/>
        <rFont val="Arial"/>
        <family val="2"/>
      </rPr>
      <t xml:space="preserve">Elements de coûts : </t>
    </r>
    <r>
      <rPr>
        <sz val="10"/>
        <color indexed="8"/>
        <rFont val="Arial"/>
        <family val="2"/>
      </rPr>
      <t xml:space="preserve">Les coûts d’investissement et les coûts sur 15 ans retranscrits dans ce tableau sont issus des guides fabricants. Ils ont été définis lorsque la filière a obtenu son agrément et ne sont pas mis à jour. Ils ne reflètent donc pas toujours les coûts réels observés sur le terrain. Pour connaître les coûts réels, rapprochez-vous des professionnels de votre secteur.
</t>
    </r>
    <r>
      <rPr>
        <b/>
        <sz val="10"/>
        <color indexed="8"/>
        <rFont val="Arial"/>
        <family val="2"/>
      </rPr>
      <t xml:space="preserve">Modalités d'entretien </t>
    </r>
    <r>
      <rPr>
        <sz val="10"/>
        <color indexed="8"/>
        <rFont val="Arial"/>
        <family val="2"/>
      </rPr>
      <t xml:space="preserve">: afin de faciliter la compréhension des modalités d'entretien des différentes filières pour les usagers, elles ont été retranscrites dans le tableau en suivant la règle suivante :
</t>
    </r>
    <r>
      <rPr>
        <u/>
        <sz val="10"/>
        <color indexed="8"/>
        <rFont val="Arial"/>
        <family val="2"/>
      </rPr>
      <t>- famille des cultures fixées sur support fin (filtre compact, filtre planté, filtre zéolite,...)</t>
    </r>
    <r>
      <rPr>
        <sz val="10"/>
        <color indexed="8"/>
        <rFont val="Arial"/>
        <family val="2"/>
      </rPr>
      <t xml:space="preserve"> : deux sous-catégories en fonction de la périodicité de vidange : "peu complexe, peu fréquente et peu coûteuse" lorsque la périodicité de vidange est supérieure ou égale à 12 mois et "peu complexe, fréquente et coûteuse" lorsque la périodicité de vidange est inférieure à 12 mois.
</t>
    </r>
    <r>
      <rPr>
        <u/>
        <sz val="10"/>
        <color indexed="8"/>
        <rFont val="Arial"/>
        <family val="2"/>
      </rPr>
      <t>- familles des cultures libres et cultures fixées immergées</t>
    </r>
    <r>
      <rPr>
        <sz val="10"/>
        <color indexed="8"/>
        <rFont val="Arial"/>
        <family val="2"/>
      </rPr>
      <t xml:space="preserve"> : deux sous-catégories en fonction de la périodicité de vidange : "complexe, fréquente et coûteuse" lorsque la périodicité de vidange est supérieure ou égale à 12 mois et "complexe, très fréquente et très coûteuse" lorsque la périodicité de vidange est inférieure à 12 mois.
</t>
    </r>
    <r>
      <rPr>
        <b/>
        <sz val="10"/>
        <color indexed="8"/>
        <rFont val="Arial"/>
        <family val="2"/>
      </rPr>
      <t xml:space="preserve">Capacité de traitement : </t>
    </r>
    <r>
      <rPr>
        <sz val="10"/>
        <color indexed="8"/>
        <rFont val="Arial"/>
        <family val="2"/>
      </rPr>
      <t xml:space="preserve">les capacités de traitement affichées sont celles qui figurent dans les tableaux des avis d’agrément publiés au JO. Il peut s’agir de capacités de traitement « fermes » (le dispositif doit être utilisé pour XEH, ni plus, ni moins) ou maximales (le dispositif peut être utilisé jusqu’à XEH). Pour plus de précisions, se référer à l’intégralité de l’avis d’agrément et au guide utilisateur.
</t>
    </r>
    <r>
      <rPr>
        <b/>
        <sz val="10"/>
        <color indexed="8"/>
        <rFont val="Arial"/>
        <family val="2"/>
      </rPr>
      <t/>
    </r>
  </si>
  <si>
    <r>
      <rPr>
        <b/>
        <sz val="10"/>
        <rFont val="Arial"/>
        <family val="2"/>
      </rPr>
      <t>Liste verte de la C2P</t>
    </r>
    <r>
      <rPr>
        <sz val="10"/>
        <rFont val="Arial"/>
        <family val="2"/>
      </rPr>
      <t xml:space="preserve"> : la C2P (Commission Prévention Produits mis en oeuvre) est une commision de l'AQC (Agence Qualité Construction) qui identifie les produits susceptibles d'engendrer des risques de sinistre (d'ordre technique). Les produits inscrits sur la liste verte verte sont ceux, bénéficiant d'un ATEc ou d'un DTA, n'ayant pas été mis en observation par la C2P. Ils sont donc admis comme technique courante au même titre que les techniques dites "traditionnelles" figurant au DTU selon la définition de la FFA (Fédération Française des Assureurs). Cependant, la majorité des fabricants de dispositifs agréés ne fait pas les démarches permettant d'intégrer leurs dispositifs à la liste verte (non obligatoire). La pose/conception des filières agréées qu'ils commercialisent est donc considérée comme technique non courante par le monde assurantiel. Les entreprises de conception et réalisation (ainsi que les particuliers qui les sollicitent) seront donc vigilants quant à la couverture de leur assurance décennale. En effet, un contrat générique n'assure pas les techniques non courantes. Il est du ressort du professionnel d'informer son assureur de la situation afin que son contrat soit enrichi d'une mention spécifique. </t>
    </r>
  </si>
  <si>
    <t>FRANCE EUROPE ASSAINISSEMENT ENVIRONNEMENT</t>
  </si>
  <si>
    <t>STEPURFILTRE-FEA 5 EH</t>
  </si>
  <si>
    <t>2019-007</t>
  </si>
  <si>
    <t>Texte n°46 du 28/05/2019</t>
  </si>
  <si>
    <t>Média : laine de roche et écorce de pin
Cuves : Polyéthylène haute densité (PEHD)</t>
  </si>
  <si>
    <t>FTE : 2,90 x 1,16 x 1,34
Filtre : 2,90 x 1,16 x 1,34</t>
  </si>
  <si>
    <t>Fosse : 3,4 m²
Filtre : 3,4 m²</t>
  </si>
  <si>
    <t>Non indiqué</t>
  </si>
  <si>
    <t>Fosse toutes eaux : 132 kg
Filtre : 580 kg</t>
  </si>
  <si>
    <t>Entrée d'air dans la fosse toutes eaux assurée par la canalisation de chute des eaux usées ramenée au-dessus du toit
+
Ventilation d'extraction piquée en aval de la fosse totues eaux et prolongée 40 cm au-dessus du toit de l'habitation
+
Entrée d'air dans le filtre assuré par un chapeau de ventilation au centre du couvercle du filtre</t>
  </si>
  <si>
    <t>Livret d'utilisation de la Gamme STEPURFILTRE-FEA, Modèles 5 EH, 10 EH, 15 EH et 20 EH, avril 2019, 32 pages</t>
  </si>
  <si>
    <t>sans contrat : 9 909 €
avec contrat : 9 909 €</t>
  </si>
  <si>
    <t>Fosse toutes eaux : 30 cm
Filtre : 30 cm</t>
  </si>
  <si>
    <t>Gamme STEPURFILTRE-FEA, modèle 10 EH</t>
  </si>
  <si>
    <t>2019-007-ext01</t>
  </si>
  <si>
    <t>Média : laine de roche et écorce de pin
Boite d'alimentation : Polyéthylène haute densité (PEHD)
Cuves : Polyéthylène haute densité (PEHD)</t>
  </si>
  <si>
    <t>Fosse : 4,5 m²
Filtres : 6,8 m²</t>
  </si>
  <si>
    <t>Fosse toutes eaux : 160 kg
Filtre : 2 x 580 kg</t>
  </si>
  <si>
    <t>Gravitaire à l'aide d'un répartiteur et d'un auget basculant sur deux paires de plateaux de répartition par filtre</t>
  </si>
  <si>
    <t>sans contrat : 8 688 €
avec contrat : 8 688 €</t>
  </si>
  <si>
    <t>Fosse toutes eaux : 60 cm
Filtres : 30 cm</t>
  </si>
  <si>
    <t>Gamme STEPURFILTRE-FEA, modèle 15 EH</t>
  </si>
  <si>
    <t>2019-007-ext02</t>
  </si>
  <si>
    <t>FTE : 4,20 x 1,85 x 1,55
Filtre : 3 cuves de chacune 2,90 x 1,16 x 1,34</t>
  </si>
  <si>
    <t>Fosse : 7,8 m²
Filtres : 10,1 m²</t>
  </si>
  <si>
    <t>Fosse toutes eaux : 280 kg
Filtre : 3 x 580 kg</t>
  </si>
  <si>
    <t>sans contrat : 18 286 €
avec contrat : 18 286 €</t>
  </si>
  <si>
    <t>Gamme STEPURFILTRE-FEA, modèle 20 EH</t>
  </si>
  <si>
    <t>2019-007-ext03</t>
  </si>
  <si>
    <t>FTE : 4,97 x 1,85 x 1,55
Filtre : 4 cuves de chacune 2,90 x 1,16 x 1,34</t>
  </si>
  <si>
    <t>Fosse : 9,2 m²
Filtres : 13,5 m²</t>
  </si>
  <si>
    <t>Fosse toutes eaux : 320 kg
Filtre : 4 x 580 kg</t>
  </si>
  <si>
    <t>sans contrat : 22 987 €
avec contrat : 22 987 €</t>
  </si>
  <si>
    <t>Gamme STEPURBIO-FEA, CF 2593 petit modèle</t>
  </si>
  <si>
    <t>2019-005</t>
  </si>
  <si>
    <t>Texte n°47 du 28/05/2019</t>
  </si>
  <si>
    <t>Microstation à culture fixée immergée aérée (procédé à lit fixe)</t>
  </si>
  <si>
    <t xml:space="preserve">
Cuve : Polyéthylène haute densité (PEHD)</t>
  </si>
  <si>
    <t>280 kg</t>
  </si>
  <si>
    <t>du décanteur primaire au réacteur par gravité,
du réacteur vers le clarificateur par gravité,
et recirculation du clarificateur vers le décanteur primaire par un airlift</t>
  </si>
  <si>
    <t>diffuseurs d'air sous forme de disque à membrane micro-perforée placés au fond du bassin d'aération</t>
  </si>
  <si>
    <t>Entrée d'air par la canalisation d'amenée des eaux usées prolongée au-dessus du toit de l'habitation
+
Ventilation par la canalisation d'amenée d'extraction des gaz amenée 40 cm au-dessus du faîtage du toit de l'habitation et munie d'un extracteur</t>
  </si>
  <si>
    <t>1,8 à 2,08 kWh/j</t>
  </si>
  <si>
    <t>74 à 86 € TTC/an</t>
  </si>
  <si>
    <t>42 à 45 dB(A)</t>
  </si>
  <si>
    <t>Livret de l'utilisation de la Gamme STEPURBIO-FEA, Modèles CF 2593 PETIT MODELE (5EH) et CF 3242 GRAND MODELE (5EH), avril 2019, 33 pages</t>
  </si>
  <si>
    <t>sans contrat : 13 286 €
avec contrat : 13 286 €</t>
  </si>
  <si>
    <t>Gamme STEPURBIO-FEA, CF 3242 grand modèle</t>
  </si>
  <si>
    <t>2019-006</t>
  </si>
  <si>
    <t>sans contrat : 12 942 €
avec contrat : 12 942 €</t>
  </si>
  <si>
    <t>ENVIRO-SEPTIC ES, mode non étanche, modèle ES5EH</t>
  </si>
  <si>
    <t>2019-009-ext01</t>
  </si>
  <si>
    <t>texte n°93 du 09/06/2019 annulé et remplacé par le texte n°87 du 28/09/2019</t>
  </si>
  <si>
    <t>Filtre compact
FTE + conduites de traitement biologique entourées d'un massif sableux non étanche</t>
  </si>
  <si>
    <t>Surface du filtre :
perméabilité de 10 à 200 mm/h :
40 m²
perméabilité &gt; 200 mm/h : 
25 m²</t>
  </si>
  <si>
    <t>non (distance minimale de la nappe par rapport à la surface du sol naturel soit 1,5 m (correspondant à 0,90 de la génératrice basse des conduites)</t>
  </si>
  <si>
    <t>60 €/an</t>
  </si>
  <si>
    <t>sans contrat : 4 569 €
avec contrat : 5 319 €</t>
  </si>
  <si>
    <t>ENVIRO-SEPTIC ES, mode non étanche, modèle ES6EH-A</t>
  </si>
  <si>
    <t>2019-009-ext02</t>
  </si>
  <si>
    <t>Surface du filtre :
perméabilité de 10 à 200 mm/h :
48,5 m²
perméabilité &gt; 200 mm/h : 
30 m²</t>
  </si>
  <si>
    <t>sans contrat : 5 562 €
avec contrat : 6 312 €</t>
  </si>
  <si>
    <t>ENVIRO-SEPTIC ES, mode non étanche, modèle ES6EH-B</t>
  </si>
  <si>
    <t>2019-009-ext03</t>
  </si>
  <si>
    <t>ENVIRO-SEPTIC ES, mode non étanche, modèle ES7EH-A</t>
  </si>
  <si>
    <t>2019-009-ext04</t>
  </si>
  <si>
    <t>Surface du filtre :
perméabilité de 10 à 200 mm/h :
57 m²
perméabilité &gt; 200 mm/h : 
35 m²</t>
  </si>
  <si>
    <t>sans contrat : 6 527 €
avec contrat : 7 277 €</t>
  </si>
  <si>
    <t>ENVIRO-SEPTIC ES, mode non étanche, modèle ES7EH-B</t>
  </si>
  <si>
    <t>2019-009-ext05</t>
  </si>
  <si>
    <t>ENVIRO-SEPTIC ES, mode non étanche, modèle ES8EH-A</t>
  </si>
  <si>
    <t>2019-009-ext06</t>
  </si>
  <si>
    <t>Surface du filtre :
perméabilité de 10 à 200 mm/h :
65,5 m²
perméabilité &gt; 200 mm/h : 
40 m²</t>
  </si>
  <si>
    <t>sans contrat : 7 529 €
avec contrat : 8 279 €</t>
  </si>
  <si>
    <t>ENVIRO-SEPTIC ES, mode non étanche, modèle ES9EH-A</t>
  </si>
  <si>
    <t>2019-009-ext07</t>
  </si>
  <si>
    <t>Surface du filtre :
perméabilité de 10 à 200 mm/h :
74 m²
perméabilité &gt; 200 mm/h : 
45 m²</t>
  </si>
  <si>
    <t>sans contrat : 8 532 €
avec contrat : 9 282 €</t>
  </si>
  <si>
    <t>ENVIRO-SEPTIC ES, mode non étanche, modèle ES9EH-B</t>
  </si>
  <si>
    <t>2019-009-ext08</t>
  </si>
  <si>
    <t>ENVIRO-SEPTIC ES, mode non étanche, modèle ES10EH-A</t>
  </si>
  <si>
    <t>2019-009-ext09</t>
  </si>
  <si>
    <t>Surface du filtre :
perméabilité de 10 à 200 mm/h :
82,5 m²
perméabilité &gt; 200 mm/h : 
50 m²</t>
  </si>
  <si>
    <t>sans contrat : 9 160 €
avec contrat : 9 910 €</t>
  </si>
  <si>
    <t>ENVIRO-SEPTIC ES, mode non étanche, modèle ES10EH-D</t>
  </si>
  <si>
    <t>2019-009-ext10</t>
  </si>
  <si>
    <t>ENVIRO-SEPTIC ES, mode non étanche, modèle ES12EH-A</t>
  </si>
  <si>
    <t>2019-009-ext11</t>
  </si>
  <si>
    <t>Surface du filtre :
perméabilité de 10 à 200 mm/h :
99,5 m²
perméabilité &gt; 200 mm/h : 
60 m²</t>
  </si>
  <si>
    <t>sans contrat : 10 809 €
avec contrat : 11 559 €</t>
  </si>
  <si>
    <t>ENVIRO-SEPTIC ES, mode non étanche, modèle ES12EH-E</t>
  </si>
  <si>
    <t>2019-009-ext12</t>
  </si>
  <si>
    <t>ENVIRO-SEPTIC ES, mode non étanche, modèle ES13EH</t>
  </si>
  <si>
    <t>2019-009-ext13</t>
  </si>
  <si>
    <t>Surface du filtre :
perméabilité de 10 à 200 mm/h :
108 m²
perméabilité &gt; 200 mm/h : 
65 m²</t>
  </si>
  <si>
    <t>sans contrat : 11 605 €
avec contrat : 12 355 €</t>
  </si>
  <si>
    <t>ENVIRO-SEPTIC ES, mode non étanche, modèle ES14EH-A</t>
  </si>
  <si>
    <t>2019-009-ext14</t>
  </si>
  <si>
    <t>Surface du filtre :
perméabilité de 10 à 200 mm/h :
116,5 m²
perméabilité &gt; 200 mm/h : 
70 m²</t>
  </si>
  <si>
    <t>sans contrat : 12 800 €
avec contrat : 13 550 €</t>
  </si>
  <si>
    <t>ENVIRO-SEPTIC ES, mode non étanche, modèle ES15EH-A</t>
  </si>
  <si>
    <t>2019-009-ext15</t>
  </si>
  <si>
    <t>Surface du filtre :
perméabilité de 10 à 200 mm/h :
125 m²
perméabilité &gt; 200 mm/h : 
75 m²</t>
  </si>
  <si>
    <t>Guide d’utilisation – Dispositif de traitement Enviro-Septic – Modèle ES 5 à 20 EH, Non Etanche, 51 pages version 1.1, avril 2019
+
Guide mise en œuvre et d'installation - Dispositif de traitement Enviro-Septic – Modèle ES 5 à 20 EH, Non Etanche, 43 pages version 1.1, avril 2019</t>
  </si>
  <si>
    <t>sans contrat : 13 686 €
avec contrat : 14 436 €</t>
  </si>
  <si>
    <t>ENVIRO-SEPTIC ES, mode non étanche, modèle ES15EH-C</t>
  </si>
  <si>
    <t>2019-009-ext16</t>
  </si>
  <si>
    <t>ENVIRO-SEPTIC ES, mode non étanche, modèle ES16EH</t>
  </si>
  <si>
    <t>2019-009-ext17</t>
  </si>
  <si>
    <t>Surface du filtre :
perméabilité de 10 à 200 mm/h :
133,5 m²
perméabilité &gt; 200 mm/h : 
80 m²</t>
  </si>
  <si>
    <t>sans contrat : 14 571 €
avec contrat : 15 321 €</t>
  </si>
  <si>
    <t>ENVIRO-SEPTIC ES, mode non étanche, modèle ES18EH-A</t>
  </si>
  <si>
    <t>2019-009-ext18</t>
  </si>
  <si>
    <t>Surface du filtre :
perméabilité de 10 à 200 mm/h :
150,5 m²
perméabilité &gt; 200 mm/h : 
90 m²</t>
  </si>
  <si>
    <t>sans contrat : 16 229 €
avec contrat : 16 979 €</t>
  </si>
  <si>
    <t>ENVIRO-SEPTIC ES, mode non étanche, modèle ES18EH-C</t>
  </si>
  <si>
    <t>2019-009-ext19</t>
  </si>
  <si>
    <t>ENVIRO-SEPTIC ES, mode non étanche, modèle ES20EH-A</t>
  </si>
  <si>
    <t>2019-009-ext20</t>
  </si>
  <si>
    <t>Surface du filtre :
perméabilité de 10 à 200 mm/h :
167,5 m²
perméabilité &gt; 200 mm/h : 
100 m²</t>
  </si>
  <si>
    <t>sans contrat : 17 981 €
avec contrat : 18 731 €</t>
  </si>
  <si>
    <t>ENVIRO-SEPTIC ES, mode non étanche, modèle ES20EH-C</t>
  </si>
  <si>
    <t>2019-009-ext21</t>
  </si>
  <si>
    <t>FTE : 2,9 x 1,22 x 1,44
Filtre : 2,9 x 1,2 x 1,4
(ECOFLO PE2 PACK OU LIGNE)</t>
  </si>
  <si>
    <t>Oui si sortie haute
Type : sonore et lumineuse disposée à l'intéreur du bâtiment
Indicateur de surchage du média filtrant</t>
  </si>
  <si>
    <t>FTE : 3,45 x 1,22 x 1,44
Filtre : 3,45 x 1,2 x 1,4
(ECOFLO PE2 PACK OU LIGNE)</t>
  </si>
  <si>
    <t>3 cuves :
FTE 4 m³ 
+
2 filtres compact remplis de copeaux de coco de 2,73 m²(soit 5,46 m²)</t>
  </si>
  <si>
    <t>3 cuves :
FTE 5 m³ 
+
2 filtres compact remplis de copeaux de coco de 2,73 m²(soit 5,46 m²)</t>
  </si>
  <si>
    <t>3 cuves :
FTE 6 m³ 
+
2 filtres compact remplis de copeaux de coco de 3,3 m²(soit 6,6 m²)</t>
  </si>
  <si>
    <t>4 cuves :
FTE 8 m³ 
+
3 filtres compact remplis de copeaux de coco de 2,73 m²(soit 8,19 m²)</t>
  </si>
  <si>
    <t>4 cuves :
FTE 10 m³ 
+
3 filtres compact remplis de copeaux de coco de 3,3 m²(soit 9,9 m²)</t>
  </si>
  <si>
    <t>5 cuves :
FTE 10 m³ 
+
4 filtres compact remplis de copeaux de coco de 2,73 m²(soit 10,92 m²)</t>
  </si>
  <si>
    <r>
      <t>Monocuve cylindrique à 3 compartiments : 
1 décanteur primaire (2,5</t>
    </r>
    <r>
      <rPr>
        <sz val="10"/>
        <color rgb="FFFF0000"/>
        <rFont val="Verdana"/>
        <family val="2"/>
      </rPr>
      <t>3</t>
    </r>
    <r>
      <rPr>
        <sz val="10"/>
        <rFont val="Verdana"/>
        <family val="2"/>
      </rPr>
      <t xml:space="preserve"> m³)
1 réacteur biologique (1,2 m³) rempli de modules flottants 
 1 clarificateur (0,9 m³)</t>
    </r>
  </si>
  <si>
    <t>2014-019, 2014-019-mod01-ext01, 2014-019-mod02-ext01 et 2014-019-mod01-ext02</t>
  </si>
  <si>
    <t>Texte n°153 du 27 novembre 2015 annulé et remplacé par le texte n° 129 du 19 septembre 2019</t>
  </si>
  <si>
    <t xml:space="preserve">Microstation à cultures fixées </t>
  </si>
  <si>
    <t>avec contrat : 15704 €</t>
  </si>
  <si>
    <t>avec contrat : 19130 €</t>
  </si>
  <si>
    <t>avec contrat : 26087 €</t>
  </si>
  <si>
    <t>ENVIRO-SEPTIC ES, mode étanche, modèle ES5EH</t>
  </si>
  <si>
    <t>2019-008-ext01</t>
  </si>
  <si>
    <t>texte n°174 du 12/06/2019 annulé et remplacé par le texte n°88 du 28/09/2019</t>
  </si>
  <si>
    <t>Filtre compact :
FTE + conduites de traitement biologique entourées d'un massif sableux étanche</t>
  </si>
  <si>
    <t>sans contrat : 4 559 €
avec contrat : 5 309 €</t>
  </si>
  <si>
    <t>ENVIRO-SEPTIC ES, mode étanche, modèle ES6EH-A</t>
  </si>
  <si>
    <t>2019-008-ext02</t>
  </si>
  <si>
    <t>sans contrat : 5 696 €
avec contrat : 6 446 €</t>
  </si>
  <si>
    <t>ENVIRO-SEPTIC ES, mode étanche, modèle ES6EH-B</t>
  </si>
  <si>
    <t>2019-008-ext03</t>
  </si>
  <si>
    <t>ENVIRO-SEPTIC ES, mode étanche, modèle ES7EH-A</t>
  </si>
  <si>
    <t>2019-008-ext04</t>
  </si>
  <si>
    <t>sans contrat : 6 685 €
avec contrat : 7 435 €</t>
  </si>
  <si>
    <t>ENVIRO-SEPTIC ES, mode étanche, modèle ES7EH-B</t>
  </si>
  <si>
    <t>2019-008-ext05</t>
  </si>
  <si>
    <t>ENVIRO-SEPTIC ES, mode étanche, modèle ES8EH-A</t>
  </si>
  <si>
    <t>2019-008-ext06</t>
  </si>
  <si>
    <t>sans contrat : 7 742 €
avec contrat : 8 492 €</t>
  </si>
  <si>
    <t>ENVIRO-SEPTIC ES, mode étanche, modèle ES9EH-A</t>
  </si>
  <si>
    <t>2019-008-ext07</t>
  </si>
  <si>
    <t>sans contrat : 8 740 €
avec contrat : 9 490 €</t>
  </si>
  <si>
    <t>ENVIRO-SEPTIC ES, mode étanche, modèle ES9EH-B</t>
  </si>
  <si>
    <t>2019-008-ext08</t>
  </si>
  <si>
    <t>ENVIRO-SEPTIC ES, mode étanche, modèle ES10EH-A</t>
  </si>
  <si>
    <t>2019-008-ext09</t>
  </si>
  <si>
    <t>sans contrat : 9 398 €
avec contrat : 10 148 €</t>
  </si>
  <si>
    <t>ENVIRO-SEPTIC ES, mode étanche, modèle ES10EH-D</t>
  </si>
  <si>
    <t>2019-008-ext10</t>
  </si>
  <si>
    <t>ENVIRO-SEPTIC ES, mode étanche, modèle ES12EH-A</t>
  </si>
  <si>
    <t>2019-008-ext11</t>
  </si>
  <si>
    <t>sans contrat : 11 023 €
avec contrat : 11 773 €</t>
  </si>
  <si>
    <t>ENVIRO-SEPTIC ES, mode étanche, modèle ES12EH-E</t>
  </si>
  <si>
    <t>2019-008-ext12</t>
  </si>
  <si>
    <t>ENVIRO-SEPTIC ES, mode étanche, modèle ES13EH</t>
  </si>
  <si>
    <t>2019-008-ext13</t>
  </si>
  <si>
    <t>sans contrat : 11 836 €
avec contrat : 12 586 €</t>
  </si>
  <si>
    <t>ENVIRO-SEPTIC ES, mode étanche, modèle ES14EH-A</t>
  </si>
  <si>
    <t>2019-008-ext14</t>
  </si>
  <si>
    <t>sans contrat : 13 088 €
avec contrat : 13 838 €</t>
  </si>
  <si>
    <t>ENVIRO-SEPTIC ES, mode étanche, modèle ES15EH-A</t>
  </si>
  <si>
    <t>2019-008-ext15</t>
  </si>
  <si>
    <t>sans contrat : 14 039 €
avec contrat : 14 789 €</t>
  </si>
  <si>
    <t>ENVIRO-SEPTIC ES, mode étanche, modèle ES15EH-C</t>
  </si>
  <si>
    <t>2019-008-ext16</t>
  </si>
  <si>
    <t>ENVIRO-SEPTIC ES, mode étanche, modèle ES16EH</t>
  </si>
  <si>
    <t>2019-008-ext17</t>
  </si>
  <si>
    <t>sans contrat : 14 902 €
avec contrat : 15 652 €</t>
  </si>
  <si>
    <t>ENVIRO-SEPTIC ES, mode étanche, modèle ES18EH-A</t>
  </si>
  <si>
    <t>2019-008-ext18</t>
  </si>
  <si>
    <t>sans contrat : 16 624 €
avec contrat : 17 374 €</t>
  </si>
  <si>
    <t>ENVIRO-SEPTIC ES, mode étanche, modèle ES18EH-C</t>
  </si>
  <si>
    <t>2019-008-ext19</t>
  </si>
  <si>
    <t>ENVIRO-SEPTIC ES, mode étanche, modèle ES20EH-A</t>
  </si>
  <si>
    <t>2019-008-ext20</t>
  </si>
  <si>
    <t>sans contrat : 18 417 €
avec contrat : 19 167 €</t>
  </si>
  <si>
    <t>ENVIRO-SEPTIC ES, mode étanche, modèle ES20EH-C</t>
  </si>
  <si>
    <t>2019-008-ext21</t>
  </si>
  <si>
    <t>BIO-10ST</t>
  </si>
  <si>
    <t>Texte n°138 du 31/01/2018 annulé et remplacé par le texte n°66 du 29/08/2019</t>
  </si>
  <si>
    <t>Microstation à cultures fixées
immergées libre et aérée
(procédé à lit fluidisé)</t>
  </si>
  <si>
    <t>2 cuves Sotralentz :
décanteur Sotralentz Epurbloc 4000 C(4 180 L) avec préfiltre à cartouche filtrante 2 Polylok PL-122
+ 
réacteur Sotralentz Epurbloc 4000 C à 2 compartiments (4180 L 2/3 aération 1/3 clarificateur), rempli de rubans de polymère appelé "média bionest"</t>
  </si>
  <si>
    <t>Décanteur : 2,39 x 1,65 x 1,65 
Réacteur/Clarificateur : 2,39 x 1,65 x 1,65</t>
  </si>
  <si>
    <t>Décanteur : 3,9 m²
Réacteur/Clarificateur : 3,9 m²</t>
  </si>
  <si>
    <t>Fosse : 153 kg
Réacteur : 247 kg</t>
  </si>
  <si>
    <t xml:space="preserve"> pompe de recirculation des eaux traitées vers le décanteur primaire / débit 15,63 L/min
tps de fonctionnement 10 min/h</t>
  </si>
  <si>
    <t>Guide d’utilisation – Gamme BIO-UNIK de 5 à 15 EH, BIONEST, juillet 2019, 89 pages</t>
  </si>
  <si>
    <t>169 à 312 €  TTC / an</t>
  </si>
  <si>
    <t>Gamme BIO-UNIK, modèle BIO-5ST</t>
  </si>
  <si>
    <t>2 cuves Sotralentz  :
décanteur Sotralentz EPURBLOC 3000 R (3 250 L) avec préfiltre à cartouche filtrante 1 Polylok PL-122
+ 
réacteur Sotralentz EPURBLOC 2000 R à 2 compartiments (2 260 L 2/3 aération 1/3 clarificateur), rempli de rubans de polymère appelé "média bionest"</t>
  </si>
  <si>
    <t>Décanteur : 2,70 x 1,19 x 1,44    Réacteur/Clarificateur : 1,90 x 1,19 x 1,44</t>
  </si>
  <si>
    <t>Décanteur : 3,2 m²
Réacteur/Clarificateur : 2,3 m²</t>
  </si>
  <si>
    <t>Fosse : 125 kg
Réacteur : 156 kg</t>
  </si>
  <si>
    <t xml:space="preserve"> pompe de recirculation des eaux traitées vers le décanteur primaire / débit 15,63 L/min tps de fonctionnement 5 min/h</t>
  </si>
  <si>
    <t>138 à 252 €  TTC / an</t>
  </si>
  <si>
    <t>Gamme BIO-UNIK, modèle BIO-7ST</t>
  </si>
  <si>
    <t>2 cuves Sotralentz  :
décanteur Sotralentz EPURBLOC 3000 R (3 250 L) avec préfiltre à cartouche filtrante 1 Polylok PL-122
+ 
réacteur Sotralentz EPURBLOC 3000 R à 2 compartiments (3 250 L 2/3 aération 1/3 clarificateur), rempli de rubans de polymère appelé "média bionest"</t>
  </si>
  <si>
    <t>Décanteur : 2,70 x 1,19 x 1,44    Réacteur/Clarificateur : 2,70 x 1,19 x 1,44</t>
  </si>
  <si>
    <t>Décanteur : 3,2 m²
Réacteur/Clarificateur : 3,2 m²</t>
  </si>
  <si>
    <t>Fosse : 128 kg
Réacteur : 200 kg</t>
  </si>
  <si>
    <t xml:space="preserve"> pompe de recirculation des eaux traitées vers le décanteur primaire / débit 15,63 L/min tps de fonctionnement 7 min/h</t>
  </si>
  <si>
    <t>138 à 276 €  TTC / an</t>
  </si>
  <si>
    <t>Gamme BIO-UNIK, modèle BIO-7SB</t>
  </si>
  <si>
    <t>2 cuves Sebico :
décanteur 3000BI SEBICO (3 000 L) avec préfiltre à cartouche filtrante 1 Polylok PL-122
+ 
réacteur  3000BI SEBICO à 2 compartiments (3000 L 2/3 aération 1/3 clarificateur), rempli de rubans de polymère appelé "média bionest"</t>
  </si>
  <si>
    <t>Décanteur : 2,40 x 1,18 x 1,52
Réacteur/Clarificateur : 2,40 x 1,18 x 1,52</t>
  </si>
  <si>
    <t>Décanteur : 2,8 m²
Réacteur : 2,8 m²</t>
  </si>
  <si>
    <t>Fosse : 1 514 kg
Réacteur : 1 600 kg</t>
  </si>
  <si>
    <t xml:space="preserve"> pompe de recirculation des eaux traitées vers le décanteur primaire /  débit 15,63 L/min tps de fonctionnement 7 min/h</t>
  </si>
  <si>
    <t>Gamme BIO-UNIK, modèle BIO-7TB</t>
  </si>
  <si>
    <t>2 cuves Thebault :
décanteur THEBAULT MAXI-ECO 3000 L (3 040 L) avec préfiltre à cartouche filtrante 1 Polylok PL-122
+ 
réacteur THEBAULT MAXI-ECO 3000 L à 2 compartiments (3040 L 2/3 aération 1/3 clarificateur), rempli de rubans de polymère appelé "média bionest"</t>
  </si>
  <si>
    <t>Décanteur : 2,60 x 1,20 x 1,48
Réacteur/Clarificateur : 2,60 x 1,20 x 1,48</t>
  </si>
  <si>
    <t>Décanteur : 3,1 m²
Réacteur : 3,1 m²</t>
  </si>
  <si>
    <t>Fosse : 1 902 kg
Réacteur : 1 990 kg</t>
  </si>
  <si>
    <t>Gamme BIO-UNIK, modèle BIO-10SB</t>
  </si>
  <si>
    <t>2 cuves Sébico :
décanteur 4000BI SEBICO (4000 L) avec préfiltre à cartouche filtrante 2 Polylok PL-122
+ 
réacteur 4000BI SEBICO à 2 compartiments (4000 L 2/3 aération 1/3 clarificateur), rempli de rubans de polymère appelé "média bionest"</t>
  </si>
  <si>
    <t>Décanteur : 2,40 x 1,55 x 1,55 
Réacteur/Clarificateur : 2,40 x 1,55 x 1,55</t>
  </si>
  <si>
    <t>Décanteur : 3,7 m²
Réacteur : 3,7 m²</t>
  </si>
  <si>
    <t>Fosse : 1 812 kg
Réacteur : 1 930 kg</t>
  </si>
  <si>
    <t xml:space="preserve"> pompe de recirculation des eaux traitées vers le décanteur primaire /  débit 15,63 L/min tps de focntionnement 10 min/h</t>
  </si>
  <si>
    <t>Gamme BIO-UNIK, modèle BIO-10TB</t>
  </si>
  <si>
    <t>2 cuves Thebault :
décanteur THEBAULT MAXI-ECO 4000 L (4 060L) avec préfiltre à cartouche filtrante 2 Polylok PL-122
+ 
réacteur THEBAULT MAXI-ECO 4000 L à 2 compartiments (4060 L 2/3 aération 1/3 clarificateur), rempli de rubans de polymère appelé "média bionest"</t>
  </si>
  <si>
    <t>Décanteur : 2,60 x 1,20 x 1,86
Réacteur/Clarificateur : 2,60 x 1,20 x 1,86</t>
  </si>
  <si>
    <t>Fosse : 4 881 kg
Réacteur : 264 kg</t>
  </si>
  <si>
    <t xml:space="preserve"> pompe de recirculation des eaux traitées vers le décanteur primaire / débit 15,63 L/min tps de focntionnement 10 min/h</t>
  </si>
  <si>
    <t>Gamme BIO-UNIK, modèle BIO-15SB</t>
  </si>
  <si>
    <t>2 cuves Sébico
décanteur 60FI SEBICO (6 000 L) avec préfiltre à cartouche filtrante 2 Polylok PL-122
+ 
réacteur 60FI SEBICO (6 000 L) à 2 compartiments (6000 L 2/3 aération 1/3 clarificateur), rempli de rubans de polymère appelé "média bionest"</t>
  </si>
  <si>
    <t xml:space="preserve">Décanteur : 3,24 x 1,75 x 1,76
Réacteur/Clarificateur : 3,24 x 1,75 x 1,76 </t>
  </si>
  <si>
    <t>Décanteur : 5,7 m²
Réacteur : 5,7 m²</t>
  </si>
  <si>
    <t>Fosse : 286 kg
Réacteur : 422 kg</t>
  </si>
  <si>
    <t xml:space="preserve"> pompe de recirculation des eaux traitées débit 15,63 L/min tps de focntionnement 15 min/h</t>
  </si>
  <si>
    <t>200 à 360 €  TTC / an</t>
  </si>
  <si>
    <t>Gamme BIO-UNIK, modèle BIO-15TB</t>
  </si>
  <si>
    <t>2 cuves Thebault:
décanteur THEBAULT 6000 L OBL. (6 350 L) avec préfiltre à cartouche filtrante 2 Polylok PL-122
+ 
réacteur THEBAULT 6000 L OBL. à 2 compartiments (6 350 L 2/3 aération 1/3 clarificateur), rempli de rubans de polymère appelé "média bionest"</t>
  </si>
  <si>
    <t>Décanteur : 3,19 x 2,00 x 1,66
Réacteur/Clarificateur : 3,19 x 2,00 x 1,66</t>
  </si>
  <si>
    <t>Décanteur : 6,4m²
Réacteur : 6,4 m²</t>
  </si>
  <si>
    <t>Fosse : 3 115 kg
Réacteur : 3 300 kg</t>
  </si>
  <si>
    <t xml:space="preserve"> pompe de recirculation des eaux traitées vers le décanteur primaire /  débit 15,63 L/min tps de fonctionnement 15 min/h</t>
  </si>
  <si>
    <t>Gamme BIO-UNIK, modèle BIO-5SB</t>
  </si>
  <si>
    <t>2 cuves Sébico :
décanteur 3000BI SEBICO (3 000 L) avec préfiltre à cartouche filtrante 1 Polylok PL-122
+ 
réacteur 2000BI SEBICO à 2 compartiments (2 000 L 2/3 aération 1/3 clarificateur), rempli de rubans de polymère appelé "média bionest"</t>
  </si>
  <si>
    <t>Décanteur : 2,40 x 1,18 x 1,52
Réacteur/Clarificateur  : 2,16 x 1,18 x 1,52</t>
  </si>
  <si>
    <t>Décanteur : 2,8 m²
Réacteur : 2,6 m²</t>
  </si>
  <si>
    <t>Fosse : 1 497 kg
Réacteur : 1 265 kg</t>
  </si>
  <si>
    <t>Gamme BIO-UNIK, modèle BIO-5TB</t>
  </si>
  <si>
    <t>2 cuves Thebault :
décanteur THEBAULT MAXI-ECO 3000 L (3 000 L) avec préfiltre à cartouche filtrante 1 Polylok PL-122
+ 
réacteur THEBAULT MAXI-ECO 2000 L à 2 compartiments (2 000 L 2/3 aération 1/3 clarificateur), rempli de rubans de polymère appelé "média bionest"</t>
  </si>
  <si>
    <t>Décanteur : 2,60 x 1,20 x 1,48
Réacteur/Clarificateur  : 1,96 x 1,20 x 1,33</t>
  </si>
  <si>
    <t>Décanteur : 3,1 m²
Réacteur : 2,4 m²</t>
  </si>
  <si>
    <t>Fosse : 1887 kg
Réacteur : 1495 kg</t>
  </si>
  <si>
    <t xml:space="preserve"> pompe de recirculation des eaux traitées vers le décanteur primaire /  débit 15,63 L/min tps de focntionnement 7 min/h</t>
  </si>
  <si>
    <t>Gamme BIO-UNIK, modèle UNIK-7TB</t>
  </si>
  <si>
    <t>1 cuve Thebault 5400 L :
décanteur (2 750L) avec préfiltre à cartouche filtrante 1 Polylok PL-122 et réacteur à 2 compartiments (2 800 L 2/3 aération 1/3 clarificateur), rempli de rubans de polymère appelé "média bionest"</t>
  </si>
  <si>
    <t xml:space="preserve"> pompe de recirculation des eaux traitées vers le décanteur primaire / débit 15,63 L/min tps de focntionnement 7 min/h</t>
  </si>
  <si>
    <t>Gamme BIO-UNIK, modèle BIO-10ST-2</t>
  </si>
  <si>
    <t>2015-002-ext12</t>
  </si>
  <si>
    <t>10 EH</t>
  </si>
  <si>
    <t>2 cuves Sotralentz :
décanteur SOTRALENTZ EPURBLOC 4000 QR (4 000 L) avec préfiltre à cartouche filtrante 2 Polylok PL-122
+ 
réacteur SOTRALENTZ EPURBLOC 4000 QR à 2 compartiments (4 000 L 2/3 aération 1/3 clarificateur), rempli de rubans de polymère appelé "média bionest"</t>
  </si>
  <si>
    <t>Décanteur : 2,05 x 1,85 x 1,55
Réacteur/Clarificateur : 2,05 x 1,85 x 1,55</t>
  </si>
  <si>
    <t>Décanteur : 3,8 m²
Réacteur : 3,8 m²</t>
  </si>
  <si>
    <t>Fosse : 140 kg
Réacteur : 241 kg</t>
  </si>
  <si>
    <t xml:space="preserve"> pompe de recirculation des eaux traitées vers le décanteur primaire / débit 15,63 L/min tps de fonctionnement 14 min/h</t>
  </si>
  <si>
    <t>1 diffuseur fines bulles (tuyau poreux) dans le premier compartiment du réacteur, alimenté en permanence par un surpresseur</t>
  </si>
  <si>
    <t xml:space="preserve">2,4 kWh/jour </t>
  </si>
  <si>
    <t>Gamme BIO-UNIK, modèle UNIK-5ST</t>
  </si>
  <si>
    <t>2015-002-ext13</t>
  </si>
  <si>
    <t>1 cuve Sotralentz :
décanteur SOTRALENTZ EPURBLOC 4000 QR (2 000 L) avec préfiltre à cartouche filtrante 1 Polylok PL-122 et réacteur à 2 compartiments (2 000 L 2/3 aération 1/3 clarificateur), rempli de rubans de polymère appelé "média bionest"</t>
  </si>
  <si>
    <t>2,05 x 1,85 x 1,55</t>
  </si>
  <si>
    <t>174 kg</t>
  </si>
  <si>
    <t xml:space="preserve"> pompe de recirculation des eaux traitées vers le décanteur primaire / débit 15,63 L/min tps de fonctionnement 6 min/h</t>
  </si>
  <si>
    <t>Gamme BIO-UNIK, modèle UNIK-5TB</t>
  </si>
  <si>
    <t>2015-002-ext14</t>
  </si>
  <si>
    <t>1 cuve THEBAULT MAXI-ECO 4000 L :
décanteur (2 000L) avec préfiltre à cartouche filtrante 1 Polylok PL-122 et réacteur à 2 compartiments (2 500 L 2/3 aération 1/3 clarificateur), rempli de rubans de polymère appelé "média bionest"</t>
  </si>
  <si>
    <t>2,60 x 1,20 x 1,86</t>
  </si>
  <si>
    <t>2 724 kg</t>
  </si>
  <si>
    <t>Gamme BIO-UNIK, modèle UNIK-6ST</t>
  </si>
  <si>
    <t>2015-002-ext15</t>
  </si>
  <si>
    <t>1 cuve SOTRALENTZ EPURBLOC 25-25 QR :
décanteur (2 780 L) avec préfiltre à cartouche filtrante 1 Polylok PL-122 et réacteur à 2 compartiments (2 800 L 2/3 aération 1/3 clarificateur), rempli de rubans de polymère appelé "média bionest"</t>
  </si>
  <si>
    <t>2,77 x 1,84 x 1,47</t>
  </si>
  <si>
    <t>256 kg</t>
  </si>
  <si>
    <t xml:space="preserve"> pompe de recirculation des eaux traitées vers le décanteur primaire / débit 15,63 L/min tps de focntionnement 6 min/h</t>
  </si>
  <si>
    <t>,</t>
  </si>
  <si>
    <t>Monocuve à 3 compartiments :
décanteur primaire (0,68 m3)
réacteur biologique (0,64 m3)
clarificateur (0,19 m3)</t>
  </si>
  <si>
    <t>hors nappe pour le type K/S 
avec ou sans nappe pour les types K/PB et K/PB/SV</t>
  </si>
  <si>
    <t>Gravitaire à l'aide d'un auget basculant sur deux paires de plateau de répartition</t>
  </si>
  <si>
    <t>180 €/an</t>
  </si>
  <si>
    <t>240 €/an</t>
  </si>
  <si>
    <t>360 € / an</t>
  </si>
  <si>
    <t>FTE : 2,43 x 1,85 x 1,55
Filtre : 2 cuves de chacune 2,90 x 1,16 x 1,34</t>
  </si>
  <si>
    <r>
      <t>FTE 3m</t>
    </r>
    <r>
      <rPr>
        <vertAlign val="superscript"/>
        <sz val="10"/>
        <rFont val="Verdana"/>
        <family val="2"/>
      </rPr>
      <t>3</t>
    </r>
    <r>
      <rPr>
        <sz val="10"/>
        <rFont val="Verdana"/>
        <family val="2"/>
      </rPr>
      <t xml:space="preserve"> + filtre compact composé de 3 couches de laine de roche et d'écorces de pin séparés par 1 géogrille rigide (Hcouche : LR 0,30m + LR et EP 0,10m + EP 0,20m)</t>
    </r>
  </si>
  <si>
    <r>
      <t>FTE Sotralentz 5m</t>
    </r>
    <r>
      <rPr>
        <vertAlign val="superscript"/>
        <sz val="10"/>
        <rFont val="Verdana"/>
        <family val="2"/>
      </rPr>
      <t>3</t>
    </r>
    <r>
      <rPr>
        <sz val="10"/>
        <rFont val="Verdana"/>
        <family val="2"/>
      </rPr>
      <t xml:space="preserve"> + boîte d'alimentation 6 voies FEA + 2 filtres compact composé de 3 couches de laine de roche et d'écorces de pin séparés par 1 géogrille rigide (Hcouche : LR 0,30m + LR et EP 0,10m + EP 0,20m)</t>
    </r>
  </si>
  <si>
    <r>
      <t>FTE Sotralentz 8m</t>
    </r>
    <r>
      <rPr>
        <vertAlign val="superscript"/>
        <sz val="10"/>
        <rFont val="Verdana"/>
        <family val="2"/>
      </rPr>
      <t>3</t>
    </r>
    <r>
      <rPr>
        <sz val="10"/>
        <rFont val="Verdana"/>
        <family val="2"/>
      </rPr>
      <t xml:space="preserve"> + boîte d'alimentation 6 voies FEA + 3 filtres compact composé de 3 couches de laine de roche et d'écorces de pin séparés par 1 géogrille rigide (Hcouche : LR 0,30m + LR et EP 0,10m + EP 0,20m)</t>
    </r>
  </si>
  <si>
    <r>
      <t>FTE Sotralentz 10m</t>
    </r>
    <r>
      <rPr>
        <vertAlign val="superscript"/>
        <sz val="10"/>
        <rFont val="Verdana"/>
        <family val="2"/>
      </rPr>
      <t>3</t>
    </r>
    <r>
      <rPr>
        <sz val="10"/>
        <rFont val="Verdana"/>
        <family val="2"/>
      </rPr>
      <t xml:space="preserve"> + boîte d'alimentation 6 voies FEA + 4 filtres compact composé de 3 couches de laine de roche et d'écorces de pin séparés par 1 géogrille rigide (Hcouche : LR 0,30m + LR et EP 0,10m + EP 0,20m)</t>
    </r>
  </si>
  <si>
    <r>
      <t>1 cuve à 3 compartiments :
décanteur primaire (2,59 m</t>
    </r>
    <r>
      <rPr>
        <vertAlign val="superscript"/>
        <sz val="10"/>
        <rFont val="Verdana"/>
        <family val="2"/>
      </rPr>
      <t>3</t>
    </r>
    <r>
      <rPr>
        <sz val="10"/>
        <rFont val="Verdana"/>
        <family val="2"/>
      </rPr>
      <t>)
réacteur biologique aéré (1,23 m</t>
    </r>
    <r>
      <rPr>
        <vertAlign val="superscript"/>
        <sz val="10"/>
        <rFont val="Verdana"/>
        <family val="2"/>
      </rPr>
      <t>3</t>
    </r>
    <r>
      <rPr>
        <sz val="10"/>
        <rFont val="Verdana"/>
        <family val="2"/>
      </rPr>
      <t>)
clarificateur (0,94 m</t>
    </r>
    <r>
      <rPr>
        <vertAlign val="superscript"/>
        <sz val="10"/>
        <rFont val="Verdana"/>
        <family val="2"/>
      </rPr>
      <t>3</t>
    </r>
    <r>
      <rPr>
        <sz val="10"/>
        <rFont val="Verdana"/>
        <family val="2"/>
      </rPr>
      <t>)</t>
    </r>
  </si>
  <si>
    <r>
      <t>1 cuve à 3 compartiments :
décanteur primaire (3,24 m</t>
    </r>
    <r>
      <rPr>
        <vertAlign val="superscript"/>
        <sz val="10"/>
        <rFont val="Verdana"/>
        <family val="2"/>
      </rPr>
      <t>3</t>
    </r>
    <r>
      <rPr>
        <sz val="10"/>
        <rFont val="Verdana"/>
        <family val="2"/>
      </rPr>
      <t>)
réacteur biologique aéré (1,23 m</t>
    </r>
    <r>
      <rPr>
        <vertAlign val="superscript"/>
        <sz val="10"/>
        <rFont val="Verdana"/>
        <family val="2"/>
      </rPr>
      <t>3</t>
    </r>
    <r>
      <rPr>
        <sz val="10"/>
        <rFont val="Verdana"/>
        <family val="2"/>
      </rPr>
      <t>)
clarificateur (0,94 m</t>
    </r>
    <r>
      <rPr>
        <vertAlign val="superscript"/>
        <sz val="10"/>
        <rFont val="Verdana"/>
        <family val="2"/>
      </rPr>
      <t>3</t>
    </r>
    <r>
      <rPr>
        <sz val="10"/>
        <rFont val="Verdana"/>
        <family val="2"/>
      </rPr>
      <t>)</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</si>
  <si>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≥4</t>
    </r>
    <r>
      <rPr>
        <sz val="10"/>
        <rFont val="Verdana"/>
        <family val="2"/>
      </rPr>
      <t xml:space="preserve"> m3)
Répartiteur D-20 Box avec égalisateur de débit
7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</si>
  <si>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≥4</t>
    </r>
    <r>
      <rPr>
        <sz val="10"/>
        <rFont val="Verdana"/>
        <family val="2"/>
      </rPr>
      <t xml:space="preserve"> m3)
Répartiteur D-20 Box avec égalisateur de débit
5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</si>
  <si>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≥4</t>
    </r>
    <r>
      <rPr>
        <sz val="10"/>
        <rFont val="Verdana"/>
        <family val="2"/>
      </rPr>
      <t xml:space="preserve"> m3)
Répartiteur D-20 Box avec égalisateur de débit
8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</si>
  <si>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≥5</t>
    </r>
    <r>
      <rPr>
        <sz val="10"/>
        <rFont val="Verdana"/>
        <family val="2"/>
      </rPr>
      <t xml:space="preserve"> m3)
Répartiteur D-20 Box avec égalisateur de débit
9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</si>
  <si>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≥5</t>
    </r>
    <r>
      <rPr>
        <sz val="10"/>
        <rFont val="Verdana"/>
        <family val="2"/>
      </rPr>
      <t xml:space="preserve"> m3)
Répartiteur D-20 Box avec égalisateur de débit
6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</si>
  <si>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≥5</t>
    </r>
    <r>
      <rPr>
        <sz val="10"/>
        <rFont val="Verdana"/>
        <family val="2"/>
      </rPr>
      <t xml:space="preserve"> m3)
Répartiteur D-20 Box avec égalisateur de débit
10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</si>
  <si>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≥5</t>
    </r>
    <r>
      <rPr>
        <sz val="10"/>
        <rFont val="Verdana"/>
        <family val="2"/>
      </rPr>
      <t xml:space="preserve"> m3)
Répartiteur D-20 Box avec égalisateur de débit
7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</si>
  <si>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≥6</t>
    </r>
    <r>
      <rPr>
        <sz val="10"/>
        <rFont val="Verdana"/>
        <family val="2"/>
      </rPr>
      <t xml:space="preserve"> m3)
Répartiteur D-20 Box avec égalisateur de débit
12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</si>
  <si>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≥6</t>
    </r>
    <r>
      <rPr>
        <sz val="10"/>
        <rFont val="Verdana"/>
        <family val="2"/>
      </rPr>
      <t xml:space="preserve"> m3)
Répartiteur D-20 Box avec égalisateur de débit
8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</si>
  <si>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≥7</t>
    </r>
    <r>
      <rPr>
        <sz val="10"/>
        <rFont val="Verdana"/>
        <family val="2"/>
      </rPr>
      <t xml:space="preserve"> m3)
Répartiteur D-20 Box avec égalisateur de débit
9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</si>
  <si>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≥7</t>
    </r>
    <r>
      <rPr>
        <sz val="10"/>
        <rFont val="Verdana"/>
        <family val="2"/>
      </rPr>
      <t xml:space="preserve"> m3)
Répartiteur D-20 Box avec égalisateur de débit
14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</si>
  <si>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≥8</t>
    </r>
    <r>
      <rPr>
        <sz val="10"/>
        <rFont val="Verdana"/>
        <family val="2"/>
      </rPr>
      <t xml:space="preserve"> m3)
Répartiteur D-20 Box avec égalisateur de débit
15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</si>
  <si>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≥8</t>
    </r>
    <r>
      <rPr>
        <sz val="10"/>
        <rFont val="Verdana"/>
        <family val="2"/>
      </rPr>
      <t xml:space="preserve"> m3)
Répartiteur D-20 Box avec égalisateur de débit
10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</si>
  <si>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≥8</t>
    </r>
    <r>
      <rPr>
        <sz val="10"/>
        <rFont val="Verdana"/>
        <family val="2"/>
      </rPr>
      <t xml:space="preserve"> m3)
Répartiteur D-20 Box avec égalisateur de débit
16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</si>
  <si>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≥10</t>
    </r>
    <r>
      <rPr>
        <sz val="10"/>
        <rFont val="Verdana"/>
        <family val="2"/>
      </rPr>
      <t xml:space="preserve"> m3)
Répartiteur D-20 Box avec égalisateur de débit
18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</si>
  <si>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≥10</t>
    </r>
    <r>
      <rPr>
        <sz val="10"/>
        <rFont val="Verdana"/>
        <family val="2"/>
      </rPr>
      <t xml:space="preserve"> m3)
Répartiteur D-20 Box avec égalisateur de débit
12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</si>
  <si>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≥10</t>
    </r>
    <r>
      <rPr>
        <sz val="10"/>
        <rFont val="Verdana"/>
        <family val="2"/>
      </rPr>
      <t xml:space="preserve"> m3)
Répartiteur D-20 Box avec égalisateur de débit
20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</si>
  <si>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≥10</t>
    </r>
    <r>
      <rPr>
        <sz val="10"/>
        <rFont val="Verdana"/>
        <family val="2"/>
      </rPr>
      <t xml:space="preserve"> m3)
Répartiteur D-20 Box avec égalisateur de débit
14 branches de 3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</si>
  <si>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t>
    </r>
    <r>
      <rPr>
        <sz val="10"/>
        <rFont val="Verdana"/>
        <family val="2"/>
      </rPr>
      <t>3 m3)
Répartiteur D-20 Box avec égalisateur de débit
5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</si>
  <si>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t>
    </r>
    <r>
      <rPr>
        <sz val="10"/>
        <rFont val="Verdana"/>
        <family val="2"/>
      </rPr>
      <t>3 m3)
Répartiteur D-20 Box avec égalisateur de débit
6 branches de 2 conduites
Couche de sable filtrant autour des conduites (hauteur 70 cm)</t>
    </r>
  </si>
  <si>
    <r>
      <t>FTE conforme au Règlement Produits de Construction 305/2011 au regard du marquage CE selon l'annexe ZA de la norme EN 12566-1/A1 ET efficacité hydraulique inférieure ou égale à 8 g de billes (sur la 4e valeur la plus forte de l'essai de type d'efficacité hydraulique) au sens de la norme EN 12566-1  (</t>
    </r>
    <r>
      <rPr>
        <sz val="10"/>
        <rFont val="Calibri"/>
        <family val="2"/>
      </rPr>
      <t>≥</t>
    </r>
    <r>
      <rPr>
        <sz val="10"/>
        <rFont val="Verdana"/>
        <family val="2"/>
      </rPr>
      <t>3 m3)
Répartiteur D-20 Box avec égalisateur de débit
4 branches de 3 conduites
Couche de sable filtrant autour des conduites (hauteur 70 cm)</t>
    </r>
  </si>
  <si>
    <t>/</t>
  </si>
  <si>
    <t>3 180 € (fosse toutes eaux non fournie)</t>
  </si>
  <si>
    <t>3 140 € (fosse toutes eaux non fournie)</t>
  </si>
  <si>
    <t>2 910 € (fosse toutes eaux non fournie)</t>
  </si>
  <si>
    <t>2 860 € (fosse toutes eaux non fournie)</t>
  </si>
  <si>
    <t>2 640 € (fosse toutes eaux non fournie)</t>
  </si>
  <si>
    <t>3 420 € (fosse toutes eaux non fournie)</t>
  </si>
  <si>
    <t>3 900 € (fosse toutes eaux non fournie)</t>
  </si>
  <si>
    <t>4 120 € (fosse toutes eaux non fournie)</t>
  </si>
  <si>
    <t>4 380 € (fosse toutes eaux non fournie)</t>
  </si>
  <si>
    <t>4 590 € (fosse toutes eaux non fournie)</t>
  </si>
  <si>
    <t>4 860 € (fosse toutes eaux non fournie)</t>
  </si>
  <si>
    <t>5 130 € (fosse toutes eaux non fournie)</t>
  </si>
  <si>
    <t>5 420 € (fosse toutes eaux non fournie)</t>
  </si>
  <si>
    <t xml:space="preserve">      Polyblock : 3 ans       Canalisations : 20 ans</t>
  </si>
  <si>
    <t>50 cm sur le filtre</t>
  </si>
  <si>
    <r>
      <t>Surface du filtre :
18,9 m</t>
    </r>
    <r>
      <rPr>
        <vertAlign val="superscript"/>
        <sz val="10"/>
        <rFont val="Verdana"/>
        <family val="2"/>
      </rPr>
      <t>2</t>
    </r>
  </si>
  <si>
    <r>
      <t>Surface du filtre :
22,05 m</t>
    </r>
    <r>
      <rPr>
        <vertAlign val="superscript"/>
        <sz val="10"/>
        <rFont val="Verdana"/>
        <family val="2"/>
      </rPr>
      <t>2</t>
    </r>
  </si>
  <si>
    <r>
      <t>Surface du filtre :
22,61 m</t>
    </r>
    <r>
      <rPr>
        <vertAlign val="superscript"/>
        <sz val="10"/>
        <rFont val="Verdana"/>
        <family val="2"/>
      </rPr>
      <t>2</t>
    </r>
  </si>
  <si>
    <r>
      <t>Surface du filtre :
25,20 m</t>
    </r>
    <r>
      <rPr>
        <vertAlign val="superscript"/>
        <sz val="10"/>
        <rFont val="Verdana"/>
        <family val="2"/>
      </rPr>
      <t>2</t>
    </r>
  </si>
  <si>
    <r>
      <t>Surface du filtre :
27,14 m</t>
    </r>
    <r>
      <rPr>
        <vertAlign val="superscript"/>
        <sz val="10"/>
        <rFont val="Verdana"/>
        <family val="2"/>
      </rPr>
      <t>2</t>
    </r>
  </si>
  <si>
    <r>
      <t>Surface du filtre :
28,35 m</t>
    </r>
    <r>
      <rPr>
        <vertAlign val="superscript"/>
        <sz val="10"/>
        <rFont val="Verdana"/>
        <family val="2"/>
      </rPr>
      <t>2</t>
    </r>
  </si>
  <si>
    <r>
      <t>Surface du filtre :
32,06 m</t>
    </r>
    <r>
      <rPr>
        <vertAlign val="superscript"/>
        <sz val="10"/>
        <rFont val="Verdana"/>
        <family val="2"/>
      </rPr>
      <t>2</t>
    </r>
  </si>
  <si>
    <r>
      <t>Surface du filtre :
32,16 m</t>
    </r>
    <r>
      <rPr>
        <vertAlign val="superscript"/>
        <sz val="10"/>
        <rFont val="Verdana"/>
        <family val="2"/>
      </rPr>
      <t>2</t>
    </r>
  </si>
  <si>
    <r>
      <t>Surface du filtre :
35,91 m</t>
    </r>
    <r>
      <rPr>
        <vertAlign val="superscript"/>
        <sz val="10"/>
        <rFont val="Verdana"/>
        <family val="2"/>
      </rPr>
      <t>2</t>
    </r>
  </si>
  <si>
    <r>
      <t>Surface du filtre :
36,18 m</t>
    </r>
    <r>
      <rPr>
        <vertAlign val="superscript"/>
        <sz val="10"/>
        <rFont val="Verdana"/>
        <family val="2"/>
      </rPr>
      <t>2</t>
    </r>
  </si>
  <si>
    <r>
      <t>Surface du filtre :
42,49 m</t>
    </r>
    <r>
      <rPr>
        <vertAlign val="superscript"/>
        <sz val="10"/>
        <rFont val="Verdana"/>
        <family val="2"/>
      </rPr>
      <t>2</t>
    </r>
  </si>
  <si>
    <r>
      <t>Surface du filtre :
42,81 m</t>
    </r>
    <r>
      <rPr>
        <vertAlign val="superscript"/>
        <sz val="10"/>
        <rFont val="Verdana"/>
        <family val="2"/>
      </rPr>
      <t>2</t>
    </r>
  </si>
  <si>
    <r>
      <t>Surface du filtre :
46,03 m</t>
    </r>
    <r>
      <rPr>
        <vertAlign val="superscript"/>
        <sz val="10"/>
        <rFont val="Verdana"/>
        <family val="2"/>
      </rPr>
      <t>2</t>
    </r>
  </si>
  <si>
    <r>
      <t>Surface du filtre :
49,98 m</t>
    </r>
    <r>
      <rPr>
        <vertAlign val="superscript"/>
        <sz val="10"/>
        <rFont val="Verdana"/>
        <family val="2"/>
      </rPr>
      <t>2</t>
    </r>
  </si>
  <si>
    <r>
      <t>Surface du filtre :
53,34 m</t>
    </r>
    <r>
      <rPr>
        <vertAlign val="superscript"/>
        <sz val="10"/>
        <rFont val="Verdana"/>
        <family val="2"/>
      </rPr>
      <t>2</t>
    </r>
  </si>
  <si>
    <r>
      <t>Surface du filtre :
53,37 m</t>
    </r>
    <r>
      <rPr>
        <vertAlign val="superscript"/>
        <sz val="10"/>
        <rFont val="Verdana"/>
        <family val="2"/>
      </rPr>
      <t>2</t>
    </r>
  </si>
  <si>
    <r>
      <t>Surface du filtre :
56,70 m</t>
    </r>
    <r>
      <rPr>
        <vertAlign val="superscript"/>
        <sz val="10"/>
        <rFont val="Verdana"/>
        <family val="2"/>
      </rPr>
      <t>2</t>
    </r>
  </si>
  <si>
    <r>
      <t>Surface du filtre :
64,61 m</t>
    </r>
    <r>
      <rPr>
        <vertAlign val="superscript"/>
        <sz val="10"/>
        <rFont val="Verdana"/>
        <family val="2"/>
      </rPr>
      <t>2</t>
    </r>
  </si>
  <si>
    <r>
      <t>Surface du filtre :
64,32 m</t>
    </r>
    <r>
      <rPr>
        <vertAlign val="superscript"/>
        <sz val="10"/>
        <rFont val="Verdana"/>
        <family val="2"/>
      </rPr>
      <t>2</t>
    </r>
  </si>
  <si>
    <r>
      <t>Surface du filtre :
71,47 m</t>
    </r>
    <r>
      <rPr>
        <vertAlign val="superscript"/>
        <sz val="10"/>
        <rFont val="Verdana"/>
        <family val="2"/>
      </rPr>
      <t>2</t>
    </r>
  </si>
  <si>
    <r>
      <t>Surface du filtre :
71,76 m</t>
    </r>
    <r>
      <rPr>
        <vertAlign val="superscript"/>
        <sz val="10"/>
        <rFont val="Verdana"/>
        <family val="2"/>
      </rPr>
      <t>2</t>
    </r>
  </si>
  <si>
    <t>Guide d'utilisation – Dispositif de traitement Enviro-Septic – Modèle ES 5 à 20 EH, Etanche, 49 pages, version 1.1, avril 2019  et Guide de mise en œuvre et d’installation – Dispositif de traitement Enviro-Septic – Modèle ES 5 à 20 EH, Etanche, 49 pages, version 1.1, avril 2019</t>
  </si>
  <si>
    <t>Filtre :
- 65 cm</t>
  </si>
  <si>
    <t>2012-015</t>
  </si>
  <si>
    <r>
      <t>Monocuve à 3 compartiments :
décanteur primaire (0,71 m</t>
    </r>
    <r>
      <rPr>
        <vertAlign val="superscript"/>
        <sz val="10"/>
        <rFont val="Verdana"/>
        <family val="2"/>
      </rPr>
      <t>3</t>
    </r>
    <r>
      <rPr>
        <sz val="10"/>
        <rFont val="Verdana"/>
        <family val="2"/>
      </rPr>
      <t>)
réacteur biologique (0,58 m</t>
    </r>
    <r>
      <rPr>
        <vertAlign val="superscript"/>
        <sz val="10"/>
        <rFont val="Verdana"/>
        <family val="2"/>
      </rPr>
      <t>3</t>
    </r>
    <r>
      <rPr>
        <sz val="10"/>
        <rFont val="Verdana"/>
        <family val="2"/>
      </rPr>
      <t>)
clarificateur (0,19 m</t>
    </r>
    <r>
      <rPr>
        <vertAlign val="superscript"/>
        <sz val="10"/>
        <rFont val="Verdana"/>
        <family val="2"/>
      </rPr>
      <t>3</t>
    </r>
    <r>
      <rPr>
        <sz val="10"/>
        <rFont val="Verdana"/>
        <family val="2"/>
      </rPr>
      <t>)</t>
    </r>
  </si>
  <si>
    <t>cuve cylindrique : diamètre x hauteur
K/S : 1,21  x 2,02
 K/PB : 1,51 x 1,67
K/PB/SV : 1,51 x 1,83</t>
  </si>
  <si>
    <r>
      <t>1 ,3 ou  1,8 m</t>
    </r>
    <r>
      <rPr>
        <vertAlign val="superscript"/>
        <sz val="10"/>
        <rFont val="Verdana"/>
        <family val="2"/>
      </rPr>
      <t>2</t>
    </r>
  </si>
  <si>
    <t>hors nappe pour le type K/S
avec ou sans nappe pour les types K/PB et K/PB/SV</t>
  </si>
  <si>
    <t>Manuel pour l’installation, le fonctionnement, la mise en service et la maintenance de la station d’épuration AS, VARIOcomp, notice pour modèle K5, 10/04/12, 24 pages
remplacé par le
 Manuel pour l’installation, le fonctionnement, la mise en service et la maintenance de la station d’épuration AS – VARIOcomp Gamme K – Notice pour modèles K5, K8, K12, version 7 du 25 mai 2015, 35 pages</t>
  </si>
  <si>
    <t>19 530 € TTC</t>
  </si>
  <si>
    <t>5 191 € TTC</t>
  </si>
  <si>
    <t>15 145 € TTC</t>
  </si>
  <si>
    <t>2012-015-ext01</t>
  </si>
  <si>
    <t>texte n°113 du 07/07/2015 annulé et remplacé par le texte n°48 du 06/10/2015</t>
  </si>
  <si>
    <r>
      <t>Monocuve à 3 compartiments :
décanteur primaire (1,11 m</t>
    </r>
    <r>
      <rPr>
        <vertAlign val="superscript"/>
        <sz val="10"/>
        <rFont val="Verdana"/>
        <family val="2"/>
      </rPr>
      <t>3</t>
    </r>
    <r>
      <rPr>
        <sz val="10"/>
        <rFont val="Verdana"/>
        <family val="2"/>
      </rPr>
      <t>)
réacteur biologique (0,85 m</t>
    </r>
    <r>
      <rPr>
        <vertAlign val="superscript"/>
        <sz val="10"/>
        <rFont val="Verdana"/>
        <family val="2"/>
      </rPr>
      <t>3</t>
    </r>
    <r>
      <rPr>
        <sz val="10"/>
        <rFont val="Verdana"/>
        <family val="2"/>
      </rPr>
      <t>)
clarificateur (0,29 m</t>
    </r>
    <r>
      <rPr>
        <vertAlign val="superscript"/>
        <sz val="10"/>
        <rFont val="Verdana"/>
        <family val="2"/>
      </rPr>
      <t>3</t>
    </r>
    <r>
      <rPr>
        <sz val="10"/>
        <rFont val="Verdana"/>
        <family val="2"/>
      </rPr>
      <t>)</t>
    </r>
  </si>
  <si>
    <t>cuve cylindrique
diamètre : 1,50 m
hauteur : 2,02 m</t>
  </si>
  <si>
    <t xml:space="preserve"> Manuel pour l’installation, le fonctionnement, la mise en service et la maintenance de la station d’épuration AS – VARIOcomp Gamme K – Notice pour modèles K5, K8, K12, version 7 du 25 mai 2015, 35 pages</t>
  </si>
  <si>
    <t>8239 € TTC</t>
  </si>
  <si>
    <t>24464 € TTC</t>
  </si>
  <si>
    <t>2012-015-ext02</t>
  </si>
  <si>
    <r>
      <t>Monocuve à 3 compartiments :
décanteur primaire (1,54 m</t>
    </r>
    <r>
      <rPr>
        <vertAlign val="superscript"/>
        <sz val="10"/>
        <rFont val="Verdana"/>
        <family val="2"/>
      </rPr>
      <t>3</t>
    </r>
    <r>
      <rPr>
        <sz val="10"/>
        <rFont val="Verdana"/>
        <family val="2"/>
      </rPr>
      <t>)
réacteur biologique (1,36 m</t>
    </r>
    <r>
      <rPr>
        <vertAlign val="superscript"/>
        <sz val="10"/>
        <rFont val="Verdana"/>
        <family val="2"/>
      </rPr>
      <t>3</t>
    </r>
    <r>
      <rPr>
        <sz val="10"/>
        <rFont val="Verdana"/>
        <family val="2"/>
      </rPr>
      <t>)
clarificateur (0,41 m</t>
    </r>
    <r>
      <rPr>
        <vertAlign val="superscript"/>
        <sz val="10"/>
        <rFont val="Verdana"/>
        <family val="2"/>
      </rPr>
      <t>3</t>
    </r>
    <r>
      <rPr>
        <sz val="10"/>
        <rFont val="Verdana"/>
        <family val="2"/>
      </rPr>
      <t>)</t>
    </r>
  </si>
  <si>
    <t>cuve cylindrique
diamètre : 2,00 m
hauteur : 2,02 m</t>
  </si>
  <si>
    <t>9864 € TTC</t>
  </si>
  <si>
    <t>28004 € TTC</t>
  </si>
  <si>
    <t>texte N°158 du 10/07/2019</t>
  </si>
  <si>
    <t>2012-015-mod 01</t>
  </si>
  <si>
    <t>2012-015-ext01-mod01</t>
  </si>
  <si>
    <t>2012-015-ext02-mod01</t>
  </si>
  <si>
    <t>Monocuve à 3 compartiments : décanteur primaire (1,00 m3) réacteur biologique (1,01 m3) clarificateur (0,29 m3)</t>
  </si>
  <si>
    <t>Monocuve à 3 compartiments : décanteur primaire (1,68 m3) réacteur biologique (1,86 m3) clarificateur (0,41 m3)</t>
  </si>
  <si>
    <t xml:space="preserve"> Manuel pour l’installation, le fonctionnement, la mise en service et la maintenance de la station d’épuration AS – VARIOcomp Gamme K – Notice pour modèles K5, K8, K12, version du 3 mai 2019, 30 pages</t>
  </si>
  <si>
    <t>cuve cylindrique : a axe vertical surmontée d’une réhausse cylindrique (diamètre x hauteur)                                                                                                           K/S : 1,20 x 1,52                                          K/PB : 1,51 x 1,67             
K/PB/SV : 1,51 x 1,83</t>
  </si>
  <si>
    <t>cuve cylindrique : a axe vertical surmontée d’une réhausse cylindrique (1,48 x 1,52)</t>
  </si>
  <si>
    <t>cuve cylindrique : a axe vertical surmontée d’une réhausse cylindrique  (1,93 x 1,52)</t>
  </si>
  <si>
    <t>1,2 m² / 1,8 m²</t>
  </si>
  <si>
    <t>2,9 m²</t>
  </si>
  <si>
    <t xml:space="preserve">du clarificateur au réacteur gravitairement
du réacteur au décanteur par une pompe à injection d'air </t>
  </si>
  <si>
    <t>2014-10  et 2014-010-mod01</t>
  </si>
  <si>
    <t>texte n°115 du 23 mai 2014 annulé er remplacé par le texte n°94 du 23/08/2019</t>
  </si>
  <si>
    <t>– Guide d’installation – Microstation BERGMANN WSB® clean 5 EH, 27/06/2019, pages 1 à 16 ; – Mode d’Emploi – Microstation d’épuration entièrement biologique selon le procédé WSB® ; 27/06/2019, pages 17 à 48</t>
  </si>
  <si>
    <t>cuve cylindrique 
diamètre : 2,20 m
hauteur : 1,90 m</t>
  </si>
  <si>
    <t>3,80 m²</t>
  </si>
  <si>
    <t>335 kg</t>
  </si>
  <si>
    <t xml:space="preserve">entrée d'air sur la canalisation d'amenée des eaux usées prolongée au-dessus du toit (canalisation de chute conforme au DTU 60,1)
+
extraction par une canalisation rapportée 40cm au-dessus du faîte du toit avec un extracteur statique ou éolien </t>
  </si>
  <si>
    <t>2015-001-ext01</t>
  </si>
  <si>
    <t>2015-001-ext02</t>
  </si>
  <si>
    <t>2015-001-ext12</t>
  </si>
  <si>
    <t>2015-001-ext03</t>
  </si>
  <si>
    <t>2015-001-ext05</t>
  </si>
  <si>
    <t>2015-001-ext13</t>
  </si>
  <si>
    <t>2015-001-ext14</t>
  </si>
  <si>
    <t>2015-001-ext15</t>
  </si>
  <si>
    <t>2015-001-ext16</t>
  </si>
  <si>
    <t>2015-001-ext17</t>
  </si>
  <si>
    <t>2015-001-ext18</t>
  </si>
  <si>
    <t>2015-001-ext19</t>
  </si>
  <si>
    <t>2015-001-ext20</t>
  </si>
  <si>
    <t>sans contrat : 13 024 €
avec contrat : 11 805 € à  15 137 €</t>
  </si>
  <si>
    <t>sans contrat : 8 367 €
avec contrat : 8 551 € à 10 092 €</t>
  </si>
  <si>
    <t>sans contrat : 10 038 €
avec contrat : 9 676 € à 11 763 €</t>
  </si>
  <si>
    <t>sans contrat : 18 204 €
avec contrat : 16 648 € à 20 704 €</t>
  </si>
  <si>
    <t>sans contrat : 9591 €
avec contrat : 9 458 € à 11 316€</t>
  </si>
  <si>
    <t>sans contrat : 8 436 €
avec contrat : 8 051 € à 10 161 €</t>
  </si>
  <si>
    <t>sans contrat : 8 968 €
avec contrat : 8 691 € à 10 693 €</t>
  </si>
  <si>
    <r>
      <rPr>
        <sz val="10"/>
        <rFont val="Verdana"/>
        <family val="2"/>
      </rPr>
      <t>2,3 kWh/jour</t>
    </r>
    <r>
      <rPr>
        <i/>
        <sz val="10"/>
        <rFont val="Verdana"/>
        <family val="2"/>
      </rPr>
      <t xml:space="preserve"> </t>
    </r>
  </si>
  <si>
    <t>Monocuve à 3 compartiments :  
décanteur primaire (3 180 L)
réacteur biologique (1 510 L)
clarificateur (1 400 L)</t>
  </si>
  <si>
    <t>Cuve cylindrique à axe horizontal à trois compartiments  :
– un décanteur primaire ;4,99 m3
– un réacteur biologique ;2,8 m3
– un clarificateur:1,84 m3</t>
  </si>
  <si>
    <t>Guide utilisateur – PureStation PS6 – PureStation PS9V – PureStation PS15V, 16 juillet 2019, 51 pages</t>
  </si>
  <si>
    <t>Non Communiqué</t>
  </si>
  <si>
    <t>Oui si sortie haute, pompe à l'intérieur du filtre + alarme</t>
  </si>
  <si>
    <t>BIONUT2/6054/04</t>
  </si>
  <si>
    <t>2019-001-ext01</t>
  </si>
  <si>
    <t>Texte n°138 du 27 mars 2019</t>
  </si>
  <si>
    <t>Filtre : -106</t>
  </si>
  <si>
    <t>1 auget d'alimentation intégré à la cuve de 44,5L</t>
  </si>
  <si>
    <t>50% du volume utile de la fosse toutes eaux</t>
  </si>
  <si>
    <t>Guide de l'usager - BIONUT 2 Gamme de filtres compacts à base de coquilles de noisettes de 4 à 20 équivalents habitants, Gamme Bionut 2, modèles BIONUT2/6054/04 à 20</t>
  </si>
  <si>
    <t>Peu complexe, peu fréquence et peu coûteuse</t>
  </si>
  <si>
    <t>sans contrat : 9896 €
avec contrat : 8177 €</t>
  </si>
  <si>
    <t>BIONUT2/6054/04-1</t>
  </si>
  <si>
    <t>2019-001-ext02</t>
  </si>
  <si>
    <t>Texte n°138 du 27 mars 2020</t>
  </si>
  <si>
    <t>sans contrat : 9862 €
avec contrat : 8139 €</t>
  </si>
  <si>
    <t>BIONUT2/6054/05</t>
  </si>
  <si>
    <t>2019-001-ext03</t>
  </si>
  <si>
    <t>Texte n°138 du 27 mars 2021</t>
  </si>
  <si>
    <t>sans contrat : 10569 €
avec contrat : 8850 €</t>
  </si>
  <si>
    <t>BIONUT2/6054/06-1</t>
  </si>
  <si>
    <t>2019-001-ext04</t>
  </si>
  <si>
    <t>Texte n°138 du 27 mars 2022</t>
  </si>
  <si>
    <t>Filtre : -81</t>
  </si>
  <si>
    <t>1 auget d'alimentation intégré à la cuve de 57L</t>
  </si>
  <si>
    <t>sans contrat : 12096 €
avec contrat : 10370 €</t>
  </si>
  <si>
    <t>BIONUT2/6054/06</t>
  </si>
  <si>
    <t>2019-001-ext05</t>
  </si>
  <si>
    <t>Texte n°138 du 27 mars 2023</t>
  </si>
  <si>
    <t>sans contrat : 11328 €
avec contrat : 9618 €</t>
  </si>
  <si>
    <t>BIONUT2/6054/08-1</t>
  </si>
  <si>
    <t>2019-001-ext06</t>
  </si>
  <si>
    <t>Texte n°138 du 27 mars 2024</t>
  </si>
  <si>
    <t>sans contrat : 14158 €
avec contrat : 12500 €</t>
  </si>
  <si>
    <t>BIONUT2/6054/08</t>
  </si>
  <si>
    <t>2019-001-ext07</t>
  </si>
  <si>
    <t>Texte n°138 du 27 mars 2025</t>
  </si>
  <si>
    <t>BIONUT2/6054/10</t>
  </si>
  <si>
    <t>2019-001-ext08</t>
  </si>
  <si>
    <t>Texte n°138 du 27 mars 2026</t>
  </si>
  <si>
    <t>1 boîte d'alimentation
+ 1 auget d'alimentation intégré à la cuve de 44,5L</t>
  </si>
  <si>
    <t>sans contrat : 17567 €
avec contrat : 15357 €</t>
  </si>
  <si>
    <t>BIONUT2/6054/12-1</t>
  </si>
  <si>
    <t>2019-001-ext09</t>
  </si>
  <si>
    <t>Texte n°138 du 27 mars 2027</t>
  </si>
  <si>
    <t>1 boîte d'alimentation
+ 1 auget d'alimentation intégré à la cuve de 57L</t>
  </si>
  <si>
    <t>sans contrat : 19331 €
avec contrat : 17106 €</t>
  </si>
  <si>
    <t>BIONUT2/6054/12</t>
  </si>
  <si>
    <t>2019-001-ext10</t>
  </si>
  <si>
    <t>Texte n°138 du 27 mars 2028</t>
  </si>
  <si>
    <t>sans contrat : 18795 €
avec contrat : 16604 €</t>
  </si>
  <si>
    <t>BIONUT2/6054/16</t>
  </si>
  <si>
    <t>2019-001-ext11</t>
  </si>
  <si>
    <t>Texte n°138 du 27 mars 2029</t>
  </si>
  <si>
    <t>sans contrat : 20560 €
avec contrat : 18471 €</t>
  </si>
  <si>
    <t>BIONUT2/6054/18</t>
  </si>
  <si>
    <t>2019-001-ext12</t>
  </si>
  <si>
    <t>Texte n°138 du 27 mars 2030</t>
  </si>
  <si>
    <t>1 chasse à auget indépendante de 12L
+ 1 boîte d'alimentation
+ 1 auget d'alimentation intégré à la cuve de 44,5L</t>
  </si>
  <si>
    <t>sans contrat : 26834 €
avec contrat : 24418 €</t>
  </si>
  <si>
    <t>Fosse : 30 cm
Filtre : 60 cm</t>
  </si>
  <si>
    <t>BIONUT2/6054/20</t>
  </si>
  <si>
    <t>2019-001-ext13</t>
  </si>
  <si>
    <t>Texte n°138 du 27 mars 2031</t>
  </si>
  <si>
    <t>sans contrat : 30593 €
avec contrat : 28101 €</t>
  </si>
  <si>
    <r>
      <t>1 fosse toutes eaux 3,20m</t>
    </r>
    <r>
      <rPr>
        <sz val="10"/>
        <rFont val="Calibri"/>
        <family val="2"/>
      </rPr>
      <t>³ (FTE3000BI)</t>
    </r>
    <r>
      <rPr>
        <sz val="10"/>
        <rFont val="Verdana"/>
        <family val="2"/>
      </rPr>
      <t xml:space="preserve">
+ 1 filtre compact  composé de coquilles de noisettes de 2,47m</t>
    </r>
    <r>
      <rPr>
        <sz val="10"/>
        <rFont val="Calibri"/>
        <family val="2"/>
      </rPr>
      <t>²</t>
    </r>
    <r>
      <rPr>
        <sz val="10"/>
        <rFont val="Verdana"/>
        <family val="2"/>
      </rPr>
      <t xml:space="preserve"> (surface utile)</t>
    </r>
  </si>
  <si>
    <r>
      <t>Cuves : Polyéthylène</t>
    </r>
    <r>
      <rPr>
        <sz val="10"/>
        <rFont val="Calibri"/>
        <family val="2"/>
      </rPr>
      <t xml:space="preserve">
Médias : Coquilles de noisettes
</t>
    </r>
  </si>
  <si>
    <r>
      <t>1 fosse toutes eaux 3,20m</t>
    </r>
    <r>
      <rPr>
        <sz val="10"/>
        <rFont val="Calibri"/>
        <family val="2"/>
      </rPr>
      <t>³ (FTE3000BI)</t>
    </r>
    <r>
      <rPr>
        <sz val="10"/>
        <rFont val="Verdana"/>
        <family val="2"/>
      </rPr>
      <t xml:space="preserve">
+ 1 filtre compact  composé de coquilles de noisettes de 2,27m</t>
    </r>
    <r>
      <rPr>
        <sz val="10"/>
        <rFont val="Calibri"/>
        <family val="2"/>
      </rPr>
      <t>²</t>
    </r>
    <r>
      <rPr>
        <sz val="10"/>
        <rFont val="Verdana"/>
        <family val="2"/>
      </rPr>
      <t xml:space="preserve"> (surface utile)</t>
    </r>
  </si>
  <si>
    <r>
      <t>1 fosse toutes eaux 3,20m</t>
    </r>
    <r>
      <rPr>
        <sz val="10"/>
        <rFont val="Calibri"/>
        <family val="2"/>
      </rPr>
      <t>³ (FTE3000BI)</t>
    </r>
    <r>
      <rPr>
        <sz val="10"/>
        <rFont val="Verdana"/>
        <family val="2"/>
      </rPr>
      <t xml:space="preserve">
+ 1 filtre compact  composé de coquilles de noisettes de 3,36m</t>
    </r>
    <r>
      <rPr>
        <sz val="10"/>
        <rFont val="Calibri"/>
        <family val="2"/>
      </rPr>
      <t>²</t>
    </r>
    <r>
      <rPr>
        <sz val="10"/>
        <rFont val="Verdana"/>
        <family val="2"/>
      </rPr>
      <t xml:space="preserve"> (surface utile)</t>
    </r>
  </si>
  <si>
    <r>
      <t>1 fosse toutes eaux 3,20m</t>
    </r>
    <r>
      <rPr>
        <sz val="10"/>
        <rFont val="Calibri"/>
        <family val="2"/>
      </rPr>
      <t>³ (FTE3000BI)</t>
    </r>
    <r>
      <rPr>
        <sz val="10"/>
        <rFont val="Verdana"/>
        <family val="2"/>
      </rPr>
      <t xml:space="preserve">
+ 1 filtre compact  composé de coquilles de noisettes de 2,84m</t>
    </r>
    <r>
      <rPr>
        <sz val="10"/>
        <rFont val="Calibri"/>
        <family val="2"/>
      </rPr>
      <t>²</t>
    </r>
    <r>
      <rPr>
        <sz val="10"/>
        <rFont val="Verdana"/>
        <family val="2"/>
      </rPr>
      <t xml:space="preserve"> (surface utile)</t>
    </r>
  </si>
  <si>
    <r>
      <t>1 fosse toutes eaux 4,05m</t>
    </r>
    <r>
      <rPr>
        <sz val="10"/>
        <rFont val="Calibri"/>
        <family val="2"/>
      </rPr>
      <t>³ (INR04000)</t>
    </r>
    <r>
      <rPr>
        <sz val="10"/>
        <rFont val="Verdana"/>
        <family val="2"/>
      </rPr>
      <t xml:space="preserve">
+ 1 filtre compact  composé de coquilles de noisettes de 3,80m</t>
    </r>
    <r>
      <rPr>
        <sz val="10"/>
        <rFont val="Calibri"/>
        <family val="2"/>
      </rPr>
      <t>²</t>
    </r>
    <r>
      <rPr>
        <sz val="10"/>
        <rFont val="Verdana"/>
        <family val="2"/>
      </rPr>
      <t xml:space="preserve"> (surface utile)</t>
    </r>
  </si>
  <si>
    <r>
      <t>1 fosse toutes eaux 4,02m</t>
    </r>
    <r>
      <rPr>
        <sz val="10"/>
        <rFont val="Calibri"/>
        <family val="2"/>
      </rPr>
      <t>³ (FTE2/6009/04)</t>
    </r>
    <r>
      <rPr>
        <sz val="10"/>
        <rFont val="Verdana"/>
        <family val="2"/>
      </rPr>
      <t xml:space="preserve">
+ 1 filtre compact  composé de coquilles de noisettes de 3,80m</t>
    </r>
    <r>
      <rPr>
        <sz val="10"/>
        <rFont val="Calibri"/>
        <family val="2"/>
      </rPr>
      <t>²</t>
    </r>
    <r>
      <rPr>
        <sz val="10"/>
        <rFont val="Verdana"/>
        <family val="2"/>
      </rPr>
      <t xml:space="preserve"> (surface utile)</t>
    </r>
  </si>
  <si>
    <r>
      <t>1 fosse toutes eaux 5,02m</t>
    </r>
    <r>
      <rPr>
        <sz val="10"/>
        <rFont val="Calibri"/>
        <family val="2"/>
      </rPr>
      <t>³ (FTE2/6009/05)
+ 1 regard de répartition REP2/04/04</t>
    </r>
    <r>
      <rPr>
        <sz val="10"/>
        <rFont val="Verdana"/>
        <family val="2"/>
      </rPr>
      <t xml:space="preserve">
+ 2 filtres compacts  composé de coquilles de noisettes de 4,94m</t>
    </r>
    <r>
      <rPr>
        <sz val="10"/>
        <rFont val="Calibri"/>
        <family val="2"/>
      </rPr>
      <t>²</t>
    </r>
    <r>
      <rPr>
        <sz val="10"/>
        <rFont val="Verdana"/>
        <family val="2"/>
      </rPr>
      <t xml:space="preserve"> (surface utile totale)</t>
    </r>
  </si>
  <si>
    <r>
      <t>Cuves : Polyéthylène</t>
    </r>
    <r>
      <rPr>
        <sz val="10"/>
        <rFont val="Calibri"/>
        <family val="2"/>
      </rPr>
      <t xml:space="preserve">
Médias : Coquilles de noisettes
Regard de répartition : Polyéthylène</t>
    </r>
  </si>
  <si>
    <r>
      <t>1 fosse toutes eaux 6,02m</t>
    </r>
    <r>
      <rPr>
        <sz val="10"/>
        <rFont val="Calibri"/>
        <family val="2"/>
      </rPr>
      <t>³ (INR06000)
+ 1 regard de répartition REP2/04/04</t>
    </r>
    <r>
      <rPr>
        <sz val="10"/>
        <rFont val="Verdana"/>
        <family val="2"/>
      </rPr>
      <t xml:space="preserve">
+ 2 filtres compacts  composé de coquilles de noisettes de 6,72m</t>
    </r>
    <r>
      <rPr>
        <sz val="10"/>
        <rFont val="Calibri"/>
        <family val="2"/>
      </rPr>
      <t>²</t>
    </r>
    <r>
      <rPr>
        <sz val="10"/>
        <rFont val="Verdana"/>
        <family val="2"/>
      </rPr>
      <t xml:space="preserve"> (surface utile totale)</t>
    </r>
  </si>
  <si>
    <r>
      <t>1 fosse toutes eaux 6,02m</t>
    </r>
    <r>
      <rPr>
        <sz val="10"/>
        <rFont val="Calibri"/>
        <family val="2"/>
      </rPr>
      <t>³ (INR06000)
+ 1 regard de répartition REP2/04/04</t>
    </r>
    <r>
      <rPr>
        <sz val="10"/>
        <rFont val="Verdana"/>
        <family val="2"/>
      </rPr>
      <t xml:space="preserve">
+ 2 filtres compacts  composé de coquilles de noisettes de 5,68m</t>
    </r>
    <r>
      <rPr>
        <sz val="10"/>
        <rFont val="Calibri"/>
        <family val="2"/>
      </rPr>
      <t>²</t>
    </r>
    <r>
      <rPr>
        <sz val="10"/>
        <rFont val="Verdana"/>
        <family val="2"/>
      </rPr>
      <t xml:space="preserve"> (surface utile totale)</t>
    </r>
  </si>
  <si>
    <r>
      <t>1 fosse toutes eaux 8,01m</t>
    </r>
    <r>
      <rPr>
        <sz val="10"/>
        <rFont val="Calibri"/>
        <family val="2"/>
      </rPr>
      <t>³ (INR08000)
+ 1 regard de répartition REP2/04/04</t>
    </r>
    <r>
      <rPr>
        <sz val="10"/>
        <rFont val="Verdana"/>
        <family val="2"/>
      </rPr>
      <t xml:space="preserve">
+ 2 filtres compacts  composé de coquilles de noisettes de 7,60m</t>
    </r>
    <r>
      <rPr>
        <sz val="10"/>
        <rFont val="Calibri"/>
        <family val="2"/>
      </rPr>
      <t>²</t>
    </r>
    <r>
      <rPr>
        <sz val="10"/>
        <rFont val="Verdana"/>
        <family val="2"/>
      </rPr>
      <t xml:space="preserve"> (surface utile totale)</t>
    </r>
  </si>
  <si>
    <r>
      <t>1 fosse toutes eaux 10,12m</t>
    </r>
    <r>
      <rPr>
        <sz val="10"/>
        <rFont val="Calibri"/>
        <family val="2"/>
      </rPr>
      <t>³ (FTE2/6309/10)
+ 1 chasse à auget AF2/6016/055
+ 1 regard de répartition REP2/04/04</t>
    </r>
    <r>
      <rPr>
        <sz val="10"/>
        <rFont val="Verdana"/>
        <family val="2"/>
      </rPr>
      <t xml:space="preserve">
+ 3 filtres compacts  composé de coquilles de noisettes de 8,52m</t>
    </r>
    <r>
      <rPr>
        <sz val="10"/>
        <rFont val="Calibri"/>
        <family val="2"/>
      </rPr>
      <t>²</t>
    </r>
    <r>
      <rPr>
        <sz val="10"/>
        <rFont val="Verdana"/>
        <family val="2"/>
      </rPr>
      <t xml:space="preserve"> (surface utile totale)</t>
    </r>
  </si>
  <si>
    <r>
      <t>Cuves : Polyéthylène</t>
    </r>
    <r>
      <rPr>
        <sz val="10"/>
        <rFont val="Calibri"/>
        <family val="2"/>
      </rPr>
      <t xml:space="preserve">
Médias : Coquilles de noisettes
Regard de répartition : Polyéthylène</t>
    </r>
    <r>
      <rPr>
        <sz val="10"/>
        <rFont val="Verdana"/>
        <family val="2"/>
      </rPr>
      <t xml:space="preserve">
 Chasse à auget : Polyéthylène</t>
    </r>
  </si>
  <si>
    <r>
      <t>1 fosse toutes eaux 10,12m</t>
    </r>
    <r>
      <rPr>
        <sz val="10"/>
        <rFont val="Calibri"/>
        <family val="2"/>
      </rPr>
      <t>³ (FTE2/6309/10)
+ 1 chasse à auget AF2/6016/055
+ 1 regard de répartition REP2/04/04</t>
    </r>
    <r>
      <rPr>
        <sz val="10"/>
        <rFont val="Verdana"/>
        <family val="2"/>
      </rPr>
      <t xml:space="preserve">
+ 4 filtres compacts  composé de coquilles de noisettes de 9,88m</t>
    </r>
    <r>
      <rPr>
        <sz val="10"/>
        <rFont val="Calibri"/>
        <family val="2"/>
      </rPr>
      <t>²</t>
    </r>
    <r>
      <rPr>
        <sz val="10"/>
        <rFont val="Verdana"/>
        <family val="2"/>
      </rPr>
      <t xml:space="preserve"> (surface utile totale)</t>
    </r>
  </si>
  <si>
    <r>
      <t>Fosse : 2,30 x 1,66 x 1,49</t>
    </r>
    <r>
      <rPr>
        <sz val="10"/>
        <rFont val="Calibri"/>
        <family val="2"/>
      </rPr>
      <t xml:space="preserve">
Filtre : 2,24 x 1,54 x 1,46
</t>
    </r>
  </si>
  <si>
    <r>
      <t>Fosse : 2,30 x 1,66 x 1,49</t>
    </r>
    <r>
      <rPr>
        <sz val="10"/>
        <rFont val="Calibri"/>
        <family val="2"/>
      </rPr>
      <t xml:space="preserve">
Filtre : 2,24 x 1,44 x 1,46
</t>
    </r>
  </si>
  <si>
    <r>
      <t>Fosse : 2,30 x 1,66 x 1,49</t>
    </r>
    <r>
      <rPr>
        <sz val="10"/>
        <rFont val="Calibri"/>
        <family val="2"/>
      </rPr>
      <t xml:space="preserve">
Filtre : 2,06 x 1,88 x 1,50 
</t>
    </r>
  </si>
  <si>
    <r>
      <t>Fosse : 2,30 x 1,66 x 1,49</t>
    </r>
    <r>
      <rPr>
        <sz val="10"/>
        <rFont val="Calibri"/>
        <family val="2"/>
      </rPr>
      <t xml:space="preserve">
Filtre : 2,24 x 1,74 x 1,46
</t>
    </r>
  </si>
  <si>
    <r>
      <t>Fosse : 1,82 x 1,93 x 2,03</t>
    </r>
    <r>
      <rPr>
        <sz val="10"/>
        <rFont val="Calibri"/>
        <family val="2"/>
      </rPr>
      <t xml:space="preserve">
Filtre : 2,38 x 1,88 x 1,5
</t>
    </r>
  </si>
  <si>
    <r>
      <t>Fosse : 2,29 x 1,81 x 1,65</t>
    </r>
    <r>
      <rPr>
        <sz val="10"/>
        <rFont val="Calibri"/>
        <family val="2"/>
      </rPr>
      <t xml:space="preserve">
Filtre : 2,38 x 1,88 x 1,5
</t>
    </r>
  </si>
  <si>
    <r>
      <t>Fosse : 2,39 x 1,98 x 1,80
Regard de répartition : 0,4 x 0,4 x 0,4</t>
    </r>
    <r>
      <rPr>
        <sz val="10"/>
        <rFont val="Calibri"/>
        <family val="2"/>
      </rPr>
      <t xml:space="preserve">
Filtres : 2 cuves de chacune 2,24 x 1,54 x 1,46
</t>
    </r>
  </si>
  <si>
    <r>
      <t>Fosse : 2,11 x 2,20 x 2,30
Regard de répartition : 0,4 x 0,4 x 0,4</t>
    </r>
    <r>
      <rPr>
        <sz val="10"/>
        <rFont val="Calibri"/>
        <family val="2"/>
      </rPr>
      <t xml:space="preserve">
Filtres : 2 cuves de chacune 2,06 x 1,88 x 1,50 
</t>
    </r>
  </si>
  <si>
    <r>
      <t>Fosse : 2,11 x 2,20 x 2,30
Regard de répartition : 0,4 x 0,4 x 0,4</t>
    </r>
    <r>
      <rPr>
        <sz val="10"/>
        <rFont val="Calibri"/>
        <family val="2"/>
      </rPr>
      <t xml:space="preserve">
Filtres : 2 cuves de chacune 2,24 x 1,74 x 1,46
</t>
    </r>
  </si>
  <si>
    <r>
      <t>Fosse : 2,72 x 2,20 x 2,30
Regard de répartition : 0,4 x 0,4 x 0,4</t>
    </r>
    <r>
      <rPr>
        <sz val="10"/>
        <rFont val="Calibri"/>
        <family val="2"/>
      </rPr>
      <t xml:space="preserve">
Filtres : 2 cuves de chacune 2,38 x 1,88 x 1,50 
</t>
    </r>
  </si>
  <si>
    <r>
      <t>Fosse : 3,38 x 2,49 x 2,54
Auget : 0,74 x 0,415 x 0,555
Regard de répartition : 0,4 x 0,4 x 0,4</t>
    </r>
    <r>
      <rPr>
        <sz val="10"/>
        <rFont val="Calibri"/>
        <family val="2"/>
      </rPr>
      <t xml:space="preserve">
Filtres : 3 cuves de chacune 2,24 x 1,74 x 1,46
</t>
    </r>
  </si>
  <si>
    <r>
      <t>Fosse : 3,38 x 2,49 x 2,54
Auget : 0,74 x 0,415 x 0,555
Regard de répartition : 0,4 x 0,4 x 0,4</t>
    </r>
    <r>
      <rPr>
        <sz val="10"/>
        <rFont val="Calibri"/>
        <family val="2"/>
      </rPr>
      <t xml:space="preserve">
Filtres : 4 cuves de chacune 2,24 x 1,54 x 1,46
</t>
    </r>
  </si>
  <si>
    <t>84 €/an</t>
  </si>
  <si>
    <r>
      <t>Fosse : 157 kg</t>
    </r>
    <r>
      <rPr>
        <sz val="10"/>
        <rFont val="Calibri"/>
        <family val="2"/>
      </rPr>
      <t xml:space="preserve">
Filtre : 867 kg
</t>
    </r>
  </si>
  <si>
    <r>
      <t>Fosse : 157 kg</t>
    </r>
    <r>
      <rPr>
        <sz val="10"/>
        <rFont val="Calibri"/>
        <family val="2"/>
      </rPr>
      <t xml:space="preserve">
Filtre : 775 kg
</t>
    </r>
  </si>
  <si>
    <r>
      <t>Fosse : 157 kg</t>
    </r>
    <r>
      <rPr>
        <sz val="10"/>
        <rFont val="Calibri"/>
        <family val="2"/>
      </rPr>
      <t xml:space="preserve">
Filtre : 1193 kg
</t>
    </r>
  </si>
  <si>
    <r>
      <t>Fosse : 157 kg</t>
    </r>
    <r>
      <rPr>
        <sz val="10"/>
        <rFont val="Calibri"/>
        <family val="2"/>
      </rPr>
      <t xml:space="preserve">
Filtre : 939 kg
</t>
    </r>
  </si>
  <si>
    <r>
      <t>Fosse : 195 kg</t>
    </r>
    <r>
      <rPr>
        <sz val="10"/>
        <rFont val="Calibri"/>
        <family val="2"/>
      </rPr>
      <t xml:space="preserve">
Filtre : 1385 kg
</t>
    </r>
  </si>
  <si>
    <r>
      <t>Fosse : 185 kg</t>
    </r>
    <r>
      <rPr>
        <sz val="10"/>
        <rFont val="Calibri"/>
        <family val="2"/>
      </rPr>
      <t xml:space="preserve">
Filtre : 1385 kg
</t>
    </r>
  </si>
  <si>
    <r>
      <t>Fosse : 220 kg
Regard de répartition : NR</t>
    </r>
    <r>
      <rPr>
        <sz val="10"/>
        <rFont val="Calibri"/>
        <family val="2"/>
      </rPr>
      <t xml:space="preserve">
Filtres : 2 cuves de chacune 867 kg
</t>
    </r>
  </si>
  <si>
    <r>
      <t>Fosse : 306 kg
Regard de répartition : NR</t>
    </r>
    <r>
      <rPr>
        <sz val="10"/>
        <rFont val="Calibri"/>
        <family val="2"/>
      </rPr>
      <t xml:space="preserve">
Filtres : 2 cuves de chacune 1193 kg
</t>
    </r>
  </si>
  <si>
    <r>
      <t>Fosse : 306 kg
Regard de répartition : NR</t>
    </r>
    <r>
      <rPr>
        <sz val="10"/>
        <rFont val="Calibri"/>
        <family val="2"/>
      </rPr>
      <t xml:space="preserve">
Filtres : 2 cuves de chacune 939 kg
</t>
    </r>
  </si>
  <si>
    <r>
      <t>Fosse : 404 kg
Regard de répartition : NR</t>
    </r>
    <r>
      <rPr>
        <sz val="10"/>
        <rFont val="Calibri"/>
        <family val="2"/>
      </rPr>
      <t xml:space="preserve">
Filtres : 2 cuves de chacune 1385 kg
</t>
    </r>
  </si>
  <si>
    <r>
      <t>Fosse : 550 kg
Auget : NR
Regard de répartition : NR</t>
    </r>
    <r>
      <rPr>
        <sz val="10"/>
        <rFont val="Calibri"/>
        <family val="2"/>
      </rPr>
      <t xml:space="preserve">
Filtres : 3 cuves de chacune 939 kg
</t>
    </r>
  </si>
  <si>
    <r>
      <t>Fosse : 550 kg
Auget : NR
Regard de répartition : NR</t>
    </r>
    <r>
      <rPr>
        <sz val="10"/>
        <rFont val="Calibri"/>
        <family val="2"/>
      </rPr>
      <t xml:space="preserve">
Filtres : 4 cuves de chacune 867 kg
</t>
    </r>
  </si>
  <si>
    <t>Texte n°99 du 13/12/2017 annulé et remplacé par le texte n°109 du 05/12/2019</t>
  </si>
  <si>
    <t>2016-004-mod01-ext01 et 2016-004-mod02-ext01</t>
  </si>
  <si>
    <t>2016-004-mod01-ext05 et 2016-004-mod02-ext05</t>
  </si>
  <si>
    <t xml:space="preserve">2016-004-mod01-ext02 et 2016-004-mod02-ext02 </t>
  </si>
  <si>
    <t>2016-004-mod01-ext03 et 2016-004-mod02-ext03</t>
  </si>
  <si>
    <t>2016-004-mod01-ext04 et 2016-004-mod02-ext04</t>
  </si>
  <si>
    <t>2016-004-mod01-ext07 et 2016-004-mod02-ext07</t>
  </si>
  <si>
    <t>2016-004-mod01-ext08 et 2016-004-mod02-ext08</t>
  </si>
  <si>
    <t>2016-004-mod01-ext09 et 2016-004-mod02-ext09</t>
  </si>
  <si>
    <t>2016-004-mod01-ext10 et 2016-004-mod02-ext10</t>
  </si>
  <si>
    <t>2016-004-mod01-ext06 et 2016-004-mod02-ext06</t>
  </si>
  <si>
    <t>Filtre Compact Tricel® Seta Simplex FR jusqu’à 9 EH – Guide d’utilisation, 16 septembre 2019, 32 pages</t>
  </si>
  <si>
    <t>81 cm Au dessus de la génératrice supérieure</t>
  </si>
  <si>
    <t>BIONUT 2  6054/04 FS</t>
  </si>
  <si>
    <t>2019-010-ex01</t>
  </si>
  <si>
    <t>4EH</t>
  </si>
  <si>
    <t>Fosse : ventilation primaire et secondaire Filtre : ventilation secondaire sur le couvercle reprise sur la ventilation secondaire de la fosse</t>
  </si>
  <si>
    <t xml:space="preserve">          sans contrat : 7 439€            avec contrat : 5 720€</t>
  </si>
  <si>
    <t>BIONUT 2  6054/04-1 FS</t>
  </si>
  <si>
    <t>2019-010-ex02</t>
  </si>
  <si>
    <t xml:space="preserve">          sans contrat : 7 405€            avec contrat : 5 682€</t>
  </si>
  <si>
    <t>BIONUT 2  6054/05 FS</t>
  </si>
  <si>
    <t>2019-010-ex03</t>
  </si>
  <si>
    <t xml:space="preserve">          sans contrat : 7 793€            avec contrat : 6 074€</t>
  </si>
  <si>
    <t>BIONUT 2 6054/06-1  FS</t>
  </si>
  <si>
    <t>2019-010-ex04</t>
  </si>
  <si>
    <t xml:space="preserve">          sans contrat : 8 968€            avec contrat : 7 242€</t>
  </si>
  <si>
    <t>BIONUT 2  6054/06 FS</t>
  </si>
  <si>
    <t>2019-010-ex05</t>
  </si>
  <si>
    <t xml:space="preserve">          sans contrat : 8 200€            avec contrat : 6 490€</t>
  </si>
  <si>
    <t>BIONUT 2  6054/08-1 FS</t>
  </si>
  <si>
    <t>2019-010-ex06</t>
  </si>
  <si>
    <t>8 EH</t>
  </si>
  <si>
    <t xml:space="preserve">gravitaire à l'aide d'une boîte de répartition </t>
  </si>
  <si>
    <t xml:space="preserve">          sans contrat : 9 775€            avec contrat : 8 118€</t>
  </si>
  <si>
    <t>BIONUT 2  6054/08 FS</t>
  </si>
  <si>
    <t>2019-010-ex07</t>
  </si>
  <si>
    <t>BIONUT 2  6054/10 FS</t>
  </si>
  <si>
    <t>2019-010-ex08</t>
  </si>
  <si>
    <t>Boîte d'alimentation avec répartiteur  à 2 voies</t>
  </si>
  <si>
    <t xml:space="preserve">          sans contrat : 13 083€            avec contrat : 10 873€</t>
  </si>
  <si>
    <t>BIONUT 2  6054/12-1  FS</t>
  </si>
  <si>
    <t>2019-010-ex09</t>
  </si>
  <si>
    <t xml:space="preserve">          sans contrat : 14 262€            avec contrat : 12 036€</t>
  </si>
  <si>
    <t>BIONUT 2  6054/12 FS</t>
  </si>
  <si>
    <t>2019-010-ex10</t>
  </si>
  <si>
    <t xml:space="preserve">          sans contrat : 13 726€            avec contrat : 11 534€</t>
  </si>
  <si>
    <t>BIONUT 2  6054/16 FS</t>
  </si>
  <si>
    <t>2019-010-ex11</t>
  </si>
  <si>
    <t>16 EH</t>
  </si>
  <si>
    <t xml:space="preserve">          sans contrat : 15 074€            avec contrat : 12 985€</t>
  </si>
  <si>
    <t>BIONUT 2  6054/18 FS</t>
  </si>
  <si>
    <t>2019-010-ex12</t>
  </si>
  <si>
    <t>Boîte d'alimentation (1 auget + répartiteur  à  3 voies)</t>
  </si>
  <si>
    <t xml:space="preserve">          sans contrat : 17 802€            avec contrat : 15 385€</t>
  </si>
  <si>
    <t>BIONUT 2  6054/20 FS</t>
  </si>
  <si>
    <t>2019-010-ex13</t>
  </si>
  <si>
    <t>20 EH</t>
  </si>
  <si>
    <t>Boîte d'alimentation (1 auget + répartiteur  à 4 voies)</t>
  </si>
  <si>
    <t xml:space="preserve">          sans contrat : 20 569€            avec contrat : 18 032€</t>
  </si>
  <si>
    <t>texte n°171 du 26/12/2019</t>
  </si>
  <si>
    <r>
      <t>Cuve : Polyéthylène</t>
    </r>
    <r>
      <rPr>
        <sz val="10"/>
        <rFont val="Calibri"/>
        <family val="2"/>
      </rPr>
      <t xml:space="preserve">
Médias : Coquilles de noisettes
</t>
    </r>
  </si>
  <si>
    <t xml:space="preserve">Filtre : 2,24 x 1,54 x 1,46
</t>
  </si>
  <si>
    <t xml:space="preserve">Filtre : 2,24 x 1,44 x 1,46
</t>
  </si>
  <si>
    <t xml:space="preserve">Filtre : 2,06 x 1,88 x 1,50 
</t>
  </si>
  <si>
    <t xml:space="preserve">Filtre : 2,24 x 1,74 x 1,46
</t>
  </si>
  <si>
    <t xml:space="preserve">Filtre : 2,38 x 1,88 x 1,5
</t>
  </si>
  <si>
    <r>
      <t>Regard de répartition : 0,4 x 0,4 x 0,4</t>
    </r>
    <r>
      <rPr>
        <sz val="10"/>
        <rFont val="Calibri"/>
        <family val="2"/>
      </rPr>
      <t xml:space="preserve">
Filtres : 2 cuves de chacune 2,24 x 1,54 x 1,46
</t>
    </r>
  </si>
  <si>
    <r>
      <t>Regard de répartition : 0,4 x 0,4 x 0,4</t>
    </r>
    <r>
      <rPr>
        <sz val="10"/>
        <rFont val="Calibri"/>
        <family val="2"/>
      </rPr>
      <t xml:space="preserve">
Filtres : 2 cuves de chacune 2,06 x 1,88 x 1,50 
</t>
    </r>
  </si>
  <si>
    <r>
      <t>Regard de répartition : 0,4 x 0,4 x 0,4</t>
    </r>
    <r>
      <rPr>
        <sz val="10"/>
        <rFont val="Calibri"/>
        <family val="2"/>
      </rPr>
      <t xml:space="preserve">
Filtres : 2 cuves de chacune 2,24 x 1,74 x 1,46
</t>
    </r>
  </si>
  <si>
    <r>
      <t>Regard de répartition : 0,4 x 0,4 x 0,4</t>
    </r>
    <r>
      <rPr>
        <sz val="10"/>
        <rFont val="Calibri"/>
        <family val="2"/>
      </rPr>
      <t xml:space="preserve">
Filtres : 2 cuves de chacune 2,38 x 1,88 x 1,50 
</t>
    </r>
  </si>
  <si>
    <r>
      <t>Auget : 0,74 x 0,415 x 0,555
Regard de répartition : 0,4 x 0,4 x 0,4</t>
    </r>
    <r>
      <rPr>
        <sz val="10"/>
        <rFont val="Calibri"/>
        <family val="2"/>
      </rPr>
      <t xml:space="preserve">
Filtres : 3 cuves de chacune 2,24 x 1,74 x 1,46
</t>
    </r>
  </si>
  <si>
    <r>
      <t>Auget : 0,74 x 0,415 x 0,555
Regard de répartition : 0,4 x 0,4 x 0,4</t>
    </r>
    <r>
      <rPr>
        <sz val="10"/>
        <rFont val="Calibri"/>
        <family val="2"/>
      </rPr>
      <t xml:space="preserve">
Filtres : 4 cuves de chacune 2,24 x 1,54 x 1,46
</t>
    </r>
  </si>
  <si>
    <t>Guide de l’usager « BIONUT 2 Gamme de filtres compacts à base de coquilles de noisettes de 4 à 20 équivalents habitants, Gamme Bionut 2, modèles BIONUT2/6054/04FS à 20FS », SIMOP, Juillet 2019, 72 pages</t>
  </si>
  <si>
    <t>Filtre : 60 cm</t>
  </si>
  <si>
    <t>Filtres : 60 cm</t>
  </si>
  <si>
    <t>Cuves : 10 ans</t>
  </si>
  <si>
    <t>867 kg</t>
  </si>
  <si>
    <t>775 kg</t>
  </si>
  <si>
    <t>1 193 kg</t>
  </si>
  <si>
    <t>939 kg</t>
  </si>
  <si>
    <t>1 385 kg</t>
  </si>
  <si>
    <t>867 kg/cuve</t>
  </si>
  <si>
    <t>1 193 kg/cuve</t>
  </si>
  <si>
    <t>939 kg/cuve</t>
  </si>
  <si>
    <t>1 385 kg/cuve</t>
  </si>
  <si>
    <t>3,44 m²</t>
  </si>
  <si>
    <t>3,90 m²</t>
  </si>
  <si>
    <t>4,50 m²</t>
  </si>
  <si>
    <t>1  fosse toutes eaux de 3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+ 1 filtre compact  composé de coquilles de noisettes + 1 préfiltre + rampe d'alimentation intégré à la cuve du filtre</t>
  </si>
  <si>
    <t>1  fosse toutes eaux de 4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+ 1 filtre compact  composé de coquilles de noisettes + 1 préfiltre + rampe d'alimentation intégré à la cuve du filtre</t>
  </si>
  <si>
    <t>1  fosse toutes eaux de 5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+ 2 filtre compact  composé de coquilles de noisettes + 1 préfiltre + Boite d'alimentation + rampe d'alimentation intégré à la cuve du filtre</t>
  </si>
  <si>
    <t>1  fosse toutes eaux de 6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+ 2 filtre compact  composé de coquilles de noisettes + 1 préfiltre + Boite d'alimentation + rampe d'alimentation intégré à la cuve du filtre</t>
  </si>
  <si>
    <t>1  fosse toutes eaux &gt; 6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+ 2 filtre compact  composé de coquilles de noisettes + 1 préfiltre + Boite d'alimentation + rampe d'alimentation intégré à la cuve du filtre</t>
  </si>
  <si>
    <t>1  fosse toutes eaux &gt; 8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+ 2 filtre compact  composé de coquilles de noisettes + 1 préfiltre + Boite d'alimentation + rampe d'alimentation intégré à la cuve du filtre</t>
  </si>
  <si>
    <t>1  fosse toutes eaux &gt; 10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+ 3 filtre compact  composé de coquilles de noisettes + 1 préfiltre + Boite d'alimentation + auget d'alimentation  + rampe d'alimentation intégré à la cuve du filtre</t>
  </si>
  <si>
    <t>1  fosse toutes eaux &gt; 10  m3 (Conforme au Règlement Produits de Construction 305/2011 au regard du marquage CE selon l’annexe ZA des normes NF EN 12566-1+A1 et NF EN 12566-4+A1. Efficacité hydraulique inférieure ou égale à 4,1 g de billes (sur la 4ème valeur la plus forte de l’essai de type d’efficacité hydraulique) au sens des normes NF EN 12566-1+A1 et NF EN 12566-4+A1) + 4 filtre compact  composé de coquilles de noisettes + 1 préfiltre + Boite d'alimentation + auget d'alimentation  + rampe d'alimentation intégré à la cuve du filtre</t>
  </si>
  <si>
    <t>X-Perco France C-90
6 EH monocuve  (3,0 m3)</t>
  </si>
  <si>
    <t>2013-12-mod04-ext02</t>
  </si>
  <si>
    <t>avec contrat : 13 374 €</t>
  </si>
  <si>
    <t>texte n° 98 du 05/01/2016
annulé et remplacé par le texte n°127 du 25/08/2018 annulé et remplacé par le texte n°172 du 26 décembre 2019</t>
  </si>
  <si>
    <t>Texte n°127 du 25/08/2018 modifié et remplacé par le texte n°172 du 26 décembre 2019</t>
  </si>
  <si>
    <t>X-Perco France C-90
20 EH tricuve (15,0 m3)</t>
  </si>
  <si>
    <t>X-Perco France C-90
20 EH tricuve (10,0 m3)</t>
  </si>
  <si>
    <t>X-Perco France C-90
14 EH bicuve (10,0 m3)</t>
  </si>
  <si>
    <t>X-Perco France C-90
14 EH bicuve (7,5 m3)</t>
  </si>
  <si>
    <t>X-Perco France C-90
12 EH tricuve (7,5 m3)</t>
  </si>
  <si>
    <t>X-Perco France C-90
12 EH bicuve (6,2 m3)</t>
  </si>
  <si>
    <t>X-Perco France C-90
10 EH bicuve (6,2 m3)</t>
  </si>
  <si>
    <t>X-Perco France C-90
5 EH monocuve (3,0 m3)</t>
  </si>
  <si>
    <t xml:space="preserve"> texte n°172 du 26 décembre 2019</t>
  </si>
  <si>
    <t>2013-12-mod04</t>
  </si>
  <si>
    <t>2013-12-mod04-ext10</t>
  </si>
  <si>
    <t>2013-12-mod04-ext04</t>
  </si>
  <si>
    <t>2013-12-mod04-ext06</t>
  </si>
  <si>
    <t>2013-12-mod04-ext09</t>
  </si>
  <si>
    <t>Guide de l’usager – X-Perco® France C-90 de 5 à 20 EH, 15/11/2019, 67 pages</t>
  </si>
  <si>
    <t>Peu complexe,peu fréquente et coûteuse</t>
  </si>
  <si>
    <t>avec contrat : 8 544 €</t>
  </si>
  <si>
    <t>avec contrat : 9 179 €</t>
  </si>
  <si>
    <t>avec contrat : 19 999  €</t>
  </si>
  <si>
    <t>avec contrat : 17 298 €</t>
  </si>
  <si>
    <r>
      <rPr>
        <b/>
        <sz val="10"/>
        <rFont val="Verdana"/>
        <family val="2"/>
      </rPr>
      <t xml:space="preserve">       1  monocuve comprenant :</t>
    </r>
    <r>
      <rPr>
        <sz val="10"/>
        <rFont val="Verdana"/>
        <family val="2"/>
      </rPr>
      <t xml:space="preserve">                                                       Un traitement primaire de 3,02 m3
+
1 cuve de traitement secondaire de 2,03 m² comprenant 90 cm de média filtrant de type Xylit (fibre de bois)</t>
    </r>
  </si>
  <si>
    <r>
      <rPr>
        <b/>
        <sz val="10"/>
        <rFont val="Verdana"/>
        <family val="2"/>
      </rPr>
      <t xml:space="preserve">           1  monocuve comprenant :</t>
    </r>
    <r>
      <rPr>
        <sz val="10"/>
        <rFont val="Verdana"/>
        <family val="2"/>
      </rPr>
      <t xml:space="preserve">                                              Un traitement primaire de 3 m3
+
1 cuve de traitement secondaire de 2,04 m² comprenant 90 cm de média filtrant de type Xylit (fibre de bois)</t>
    </r>
  </si>
  <si>
    <t>1 cuve de traitement primaire de 5,25 m3
+
1 cuve de traitement secondaire de 2,98 m²² comprenant 90 cm de média filtrant de type Xylit (fibre de bois)</t>
  </si>
  <si>
    <t>1 cuve de traitement primaire de 5,25 m3
+
1 cuve de traitement secondaire de 4,99 m² comprenant 90 cm de média filtrant de type Xylit (fibre de bois)</t>
  </si>
  <si>
    <t>1 cuve de traitement primaire de 6,89 m3
+
1 cuve de traitement secondaire de 4,99 m² comprenant 90 cm de média filtrant de type Xylit (fibre de bois)</t>
  </si>
  <si>
    <t>X-Perco France C-90
5 EH monocuve (6,5 m³) - 2019</t>
  </si>
  <si>
    <t>X-Perco France C-90
6 EH monocuve (6,5 m³) - 2019</t>
  </si>
  <si>
    <t>X-Perco France C-90
14 EH bicuve (8 m³ + 6,5 m³) - 2019</t>
  </si>
  <si>
    <t>X-Perco France C-90
20 EH tricuve (10 m³ + 2 x 4 m³) - 2019</t>
  </si>
  <si>
    <t>X-Perco France C-90
12 EH bicuve (2 x 6,5 m³) - 2019</t>
  </si>
  <si>
    <t>X-Perco France C-90
10 EH bicuve (6,5 m³ + 4 m³) - 2019</t>
  </si>
  <si>
    <t>X-Perco France C-90
6 EH bicuve  (4,0 m³ et 3,0 m³)</t>
  </si>
  <si>
    <t>X-Perco France C-90
7 EH bicuve  (4,5 m³ et 3 m³)</t>
  </si>
  <si>
    <t>4 550 kg</t>
  </si>
  <si>
    <t>2,64 x 2,25 x 1,50</t>
  </si>
  <si>
    <t>Traitement primaire : 2,24 x 1,62 x 1,50
Traitement secondaire : 2,24 x 1,28 x 1,50</t>
  </si>
  <si>
    <t>Traitement primaire : 2,65 x 2,25 x 1,50
Traitement secondaire : 2,24 x 1,62 x 1,50</t>
  </si>
  <si>
    <t>3 740 kg + 2 530 kg</t>
  </si>
  <si>
    <t>3 740 kg + 5 740 kg</t>
  </si>
  <si>
    <t>Traitement primaire : 2,65 x 2,25 x 1,50
Traitement secondaire : 2,65 x 2,25 x 1,50</t>
  </si>
  <si>
    <t>Traitement primaire : 2,65 x 2,25 x 1,85
Traitement secondaire : 2,65 x 2,25 x 1,50</t>
  </si>
  <si>
    <t>4 050 kg + 5 740 kg</t>
  </si>
  <si>
    <t>Filtre : - 118 cm</t>
  </si>
  <si>
    <t>texte n°109  du 17/06/2015</t>
  </si>
  <si>
    <t>texte n°135 du 18/06/15</t>
  </si>
  <si>
    <t>texte n°135 du 18/06/16</t>
  </si>
  <si>
    <t>texte n°135 du 18/06/17</t>
  </si>
  <si>
    <t>texte n°86 du 02/07/15</t>
  </si>
  <si>
    <t>EPUR</t>
    <phoneticPr fontId="0" type="noConversion"/>
  </si>
  <si>
    <t>BIOFRANCE Passive CTEP 4 EH</t>
    <phoneticPr fontId="0" type="noConversion"/>
  </si>
  <si>
    <t xml:space="preserve">
</t>
    <phoneticPr fontId="0" type="noConversion"/>
  </si>
  <si>
    <t>2020-001</t>
  </si>
  <si>
    <t>Texte n°85 du 06/03/2020</t>
    <phoneticPr fontId="0" type="noConversion"/>
  </si>
  <si>
    <t>4 EH</t>
    <phoneticPr fontId="0" type="noConversion"/>
  </si>
  <si>
    <t>Filtre compact</t>
    <phoneticPr fontId="0" type="noConversion"/>
  </si>
  <si>
    <t xml:space="preserve">1 cuve à 2 compartiments :
Fosse toutes eaux (2,12 m3)
Filtre (1,48 m2)
1 colonne technique de diamètre 250/200
</t>
    <phoneticPr fontId="0" type="noConversion"/>
  </si>
  <si>
    <t>Cuve : Béton
Auget basculant : Polymère ou acier inoxydable
Plateaux à canaux perforés : Polymère
Média filtrant : Argile cuite de granulo 8/16
Colonne : Polymère</t>
    <phoneticPr fontId="0" type="noConversion"/>
  </si>
  <si>
    <t>Cuve cylindrique à axe vertical 
diamètre : 2,07 m
hauteur : 1,74 m
Colonne technique
diamètre 250/200</t>
    <phoneticPr fontId="0" type="noConversion"/>
  </si>
  <si>
    <t>Gravitaire à l'aide d'un auget basculant sur 2 plateaux à canaux
perforés</t>
    <phoneticPr fontId="0" type="noConversion"/>
  </si>
  <si>
    <t>Sans objet</t>
    <phoneticPr fontId="0" type="noConversion"/>
  </si>
  <si>
    <t>entrée d’air par la canalisation de chute des eaux usées prolongée jusqu’au dessus du toit
+ 
ventilation secondaire amenée au faîte du toit et munie d'un extracteur éolien
+
entrée d'air en sortie située à 30 cm au dessus du sol et munie d'un champignon équipé d'une moustiquaire</t>
    <phoneticPr fontId="0" type="noConversion"/>
  </si>
  <si>
    <t>Indicateur de surcharge hydraulique du média filtrant avec alarme sonore</t>
    <phoneticPr fontId="0" type="noConversion"/>
  </si>
  <si>
    <t>oui (pompe et alarme)</t>
    <phoneticPr fontId="0" type="noConversion"/>
  </si>
  <si>
    <t>0,09  kW/jour</t>
    <phoneticPr fontId="0" type="noConversion"/>
  </si>
  <si>
    <t>négligeable</t>
    <phoneticPr fontId="0" type="noConversion"/>
  </si>
  <si>
    <t>50% du volume utile de la fosse soit 72cm</t>
    <phoneticPr fontId="0" type="noConversion"/>
  </si>
  <si>
    <t>21 mois</t>
    <phoneticPr fontId="0" type="noConversion"/>
  </si>
  <si>
    <t>Avec ou sans nappe</t>
    <phoneticPr fontId="0" type="noConversion"/>
  </si>
  <si>
    <t xml:space="preserve">  Filtres compacts agréés BIOFRANCE® Passive CTE 4 EH – BIOFRANCE® Passive CTEP 4 EH – Guide d’installation, d’utilisation et d’entretien – Cuve en béton, version 04/02/2020, 48 pages </t>
  </si>
  <si>
    <t>Peu complexe, peu fréquente et peu coûteuse</t>
    <phoneticPr fontId="0" type="noConversion"/>
  </si>
  <si>
    <t>NC</t>
    <phoneticPr fontId="0" type="noConversion"/>
  </si>
  <si>
    <t>Cuve (béton fibré) : 30 ans
Colonne technique extérieure : 30 ans
Auget basculant : 20 ans
Média de percolation : 30 ans
Préfiltre : 5 ans
Pompe de relevage : 5 à 8 ans</t>
    <phoneticPr fontId="0" type="noConversion"/>
  </si>
  <si>
    <t>non</t>
    <phoneticPr fontId="0" type="noConversion"/>
  </si>
  <si>
    <t>sans objet</t>
    <phoneticPr fontId="0" type="noConversion"/>
  </si>
  <si>
    <t xml:space="preserve">Gamme BIOFRANCE Passive CTE
modèle 4 EH </t>
    <phoneticPr fontId="0" type="noConversion"/>
  </si>
  <si>
    <t xml:space="preserve">
</t>
    <phoneticPr fontId="0" type="noConversion"/>
  </si>
  <si>
    <t xml:space="preserve">2020-001-ext01 </t>
  </si>
  <si>
    <t xml:space="preserve">2 cuve à 2 compartiments :
Fosse toutes eaux (2,12 m3)
Filtre (1,48 m2)
1 colonne technique de diamètre 250/200
</t>
    <phoneticPr fontId="0" type="noConversion"/>
  </si>
  <si>
    <t>Indicateur de surcharge hydraulique du média filtrant avec alarme visuelle</t>
    <phoneticPr fontId="0" type="noConversion"/>
  </si>
  <si>
    <t>Non</t>
    <phoneticPr fontId="0" type="noConversion"/>
  </si>
  <si>
    <t>Cuve (béton fibré) : 30 ans
Colonne technique extérieure : 30 ans
Auget basculant : 20 ans
Média de percolation : 30 ans
Préfiltre : 5 ans</t>
    <phoneticPr fontId="0" type="noConversion"/>
  </si>
  <si>
    <t>texte n°67 du 17/09/2013
annulé et remplacé par
le texte n°96 du 07/05/2016</t>
  </si>
  <si>
    <t>Monocuve à 3 compartiments :
décanteur primaire (2,2 m³)
réacteur biologique (1,1 m³)
clarificateur (0,6 m³ )</t>
  </si>
  <si>
    <t>350kg</t>
  </si>
  <si>
    <t xml:space="preserve">Texte n°87 du 20/05/2014 annulé et remplacé par le  le texte n°47 du 30/05/2017 annulé et remplacé par le  texte N°75 du 03 mars 2020 </t>
  </si>
  <si>
    <t>Monocuve à 3 compartiments :
décanteur primaire (3 m³)
réacteur biologique (1,5 m³)
clarificateur (0,82 m³)</t>
  </si>
  <si>
    <t>BLUEVITA TORNADO 9EH</t>
  </si>
  <si>
    <t>2012-004-mod04-ext02</t>
  </si>
  <si>
    <t xml:space="preserve"> texte n°75 du 03 mars 2020 </t>
  </si>
  <si>
    <t>2 Monocuve à 3 compartiments :
décanteur primaire (4,37 m³)
réacteur biologique (2,19 m³)
clarificateur (1,13 m³)</t>
  </si>
  <si>
    <t>2 cuves cylindriques axe vertical :      diamètre : 2,20 m
H : 2,27m</t>
  </si>
  <si>
    <t>300/350  kg</t>
  </si>
  <si>
    <t>BLUEVITA TORNADO 13 EH</t>
  </si>
  <si>
    <t>2012-004-mod04-ext03</t>
  </si>
  <si>
    <t>2 Monocuve à 3 compartiments :
décanteur primaire (6,92 m³)
réacteur biologique (3,05 m³)
clarificateur (1,35 m³)</t>
  </si>
  <si>
    <t>2 cuves cylindriques axe vertical :      diamètre : 2,50m/2,50m
H : 2,57m/2,33m</t>
  </si>
  <si>
    <t>415/465  kg</t>
  </si>
  <si>
    <t>4 kWh/jour</t>
  </si>
  <si>
    <t>Texte n°73 du 14/05/2020</t>
  </si>
  <si>
    <t>FILTRE SILVA VEGETAL 4 EH</t>
  </si>
  <si>
    <t>FILTRE SILVA VEGETAL 5 EH</t>
  </si>
  <si>
    <t>FILTRE SILVA VEGETAL 6 EH</t>
  </si>
  <si>
    <t>Fosse toutes eaux non fournie
Filtre compact en polyéthylène</t>
  </si>
  <si>
    <t>Filtre compact : 4,6 m²</t>
  </si>
  <si>
    <t>Filtre compact : 6,8 m²</t>
  </si>
  <si>
    <t>Filtre compact : 5,7 m²</t>
  </si>
  <si>
    <t>Filtre compact : 2,42 x 1,86 x 1,15</t>
  </si>
  <si>
    <t>Filtre compact : 3,02 x 1,86 x 1,15</t>
  </si>
  <si>
    <t>Filtre compact : 3,62 x 1,86 x 1,15</t>
  </si>
  <si>
    <t>Fosse toutes eaux &lt; 50 %</t>
  </si>
  <si>
    <t>40 mois</t>
  </si>
  <si>
    <t>Fosse : selon modèle
Filtre : avec ou sans nappe</t>
  </si>
  <si>
    <t>Filtre : 2 521 €
Fosse + Filtre  : 3 571 €</t>
  </si>
  <si>
    <t>Filtre : 2 850 €
Fosse + Filtre  : 3 900 €</t>
  </si>
  <si>
    <t>Filtre : 3 021 €
Fosse + Filtre  : 5 196 €</t>
  </si>
  <si>
    <t>Filtre : 3 400 €
Fosse + Filtre  : 6 181 €</t>
  </si>
  <si>
    <t>Filtre : 3 921 €
Fosse + Filtre  : 6 790 €</t>
  </si>
  <si>
    <t>matériaux de filtration : 10 ans</t>
  </si>
  <si>
    <t>Fosse : selon modèle
Filtre : 32 cm</t>
  </si>
  <si>
    <t>SILVA VÉGÉTAL - Le filtre universel - Guide de l'utilisateur, 24 mars 2020, 46 pages</t>
  </si>
  <si>
    <t>BIOFRANCE Plus modèle 4 EH</t>
  </si>
  <si>
    <t>BIOFRANCE Plus modèle 4 EH-S</t>
  </si>
  <si>
    <t>BIOFRANCE Plus modèle 5 EH</t>
  </si>
  <si>
    <t>BIOFRANCE Plus modèle 5 EH-S</t>
  </si>
  <si>
    <t>BIOFRANCE Plus modèle 6 EH</t>
  </si>
  <si>
    <t>BIOFRANCE Plus modèle 6 EH-S</t>
  </si>
  <si>
    <t>BIOFRANCE Plus 8 EH</t>
  </si>
  <si>
    <t>BIOFRANCE Plus modèle 10 EH</t>
  </si>
  <si>
    <t>BIOFRANCE Plus modèle 12 EH</t>
  </si>
  <si>
    <t>BIOFRANCE Plus Roto 8 EH</t>
  </si>
  <si>
    <t>BIOFRANCE Plus Roto modèle 9 EH</t>
  </si>
  <si>
    <t>Texte n°134 du 27/06/2020</t>
  </si>
  <si>
    <t>4 EH-S</t>
  </si>
  <si>
    <t>2020-003-ext01</t>
  </si>
  <si>
    <t>2020-003-ext02</t>
  </si>
  <si>
    <t>2020-003-ext02-mod01</t>
  </si>
  <si>
    <t>2020-003-ext03</t>
  </si>
  <si>
    <t>2020-003-ext03-mod01</t>
  </si>
  <si>
    <t>2020-003-ext04</t>
  </si>
  <si>
    <t>2020-003-ext04-mod01</t>
  </si>
  <si>
    <t>2020-003-ext05</t>
  </si>
  <si>
    <t>2020-003-ext05-mod01</t>
  </si>
  <si>
    <t>2020-003</t>
  </si>
  <si>
    <t>2020-003-ext06</t>
  </si>
  <si>
    <t>2020-003-ext07</t>
  </si>
  <si>
    <t>2020-003-mod01</t>
  </si>
  <si>
    <t>2020-003-mod01-ext01</t>
  </si>
  <si>
    <t>entrée d’air par la canalisation de chute des eaux usées prolongée jusqu’au dessus du toit
+ 
ventilation secondaire amenée au faîte du toit et munie d'un extracteur éolien
+
entrée d'air en sortie située à 30 cm au dessus du sol et munie d'un champignon équipé d'une moustiquaire et d'une tige d’alarme</t>
  </si>
  <si>
    <t>6 mois</t>
  </si>
  <si>
    <t>3 000 kg</t>
  </si>
  <si>
    <t>5 600 kg</t>
  </si>
  <si>
    <t>6 500 kg</t>
  </si>
  <si>
    <t>41 dB</t>
  </si>
  <si>
    <t>40 ou 45 dB</t>
  </si>
  <si>
    <t>44 ou 45 dB</t>
  </si>
  <si>
    <t>Diamètre de 2,07 m</t>
  </si>
  <si>
    <t>Diamètre de 2,10 m</t>
  </si>
  <si>
    <t>Diamètre de 2,26 m</t>
  </si>
  <si>
    <t>Diamètre de 2,50 m</t>
  </si>
  <si>
    <t>Diamètre de 2,85/2,50 m</t>
  </si>
  <si>
    <t>Diamètre de 2,50/2,20 m</t>
  </si>
  <si>
    <t>Dispositifs de traitements agréés - BIOFRANCE® Plus : modèles 4, 5, 6, 8, 10 et 12 EH - BIOFRANCE® Plus Roto : modèles 8 et 9 EH - Guide de mise en œuvre et d'exploitation à destination de l'usager, 27/04/2020, 46 pages</t>
  </si>
  <si>
    <t>1,2 kWh/jh</t>
  </si>
  <si>
    <t>2,6 ou 2,8 kWh/j</t>
  </si>
  <si>
    <t>2,8 ou 3,0 kWh/j</t>
  </si>
  <si>
    <t>4,3 ou 5,0 kWh/j</t>
  </si>
  <si>
    <t>2,3 ou 2,8 kWh/j</t>
  </si>
  <si>
    <t>106,8 à 115 €</t>
  </si>
  <si>
    <t>115 à 123,2</t>
  </si>
  <si>
    <t>176,6 à 205,3 €</t>
  </si>
  <si>
    <t>94,4 à 115 €</t>
  </si>
  <si>
    <t>115 à 123,2 €</t>
  </si>
  <si>
    <t>cuve : 10 ans
équipements : 2 ans</t>
  </si>
  <si>
    <t>Aérateur à membrane microperforée alimentée par un surpresseur d'air</t>
  </si>
  <si>
    <t>Béton fibré</t>
  </si>
  <si>
    <t>texte n°106 du 3/02/15
repris par
le texte n°212 du 02/05/2019
annulé et remplacé par le texte n°64 du 07/07/2020</t>
  </si>
  <si>
    <t>Texte n° 212 du 02/05/2019
annulé et remplacé par le texte n°64 du 07/07/2020</t>
  </si>
  <si>
    <t>2015-001
2015-001-mod01</t>
  </si>
  <si>
    <t>110 €/an</t>
  </si>
  <si>
    <t>sans contrat : 6 922 €
avec contrat : 8 529 €</t>
  </si>
  <si>
    <t>sans contrat : 8 112 €
avec contrat : 9 719 €</t>
  </si>
  <si>
    <t>sans contrat : 8 872 €
avec contrat : 10 479 €</t>
  </si>
  <si>
    <t>Guide de l'usager " Guide de l'usager, Oxyfix® R-90 MB, 4 EH, 5 EH et 6 EH, Version 20200320, 72 pages</t>
  </si>
  <si>
    <t xml:space="preserve"> texte n°99 du 01/02/2018 annulé et remplacé par le texte n° 120 du 07/08/2018
annulé et remplacé par le texte n°107 du 19/09/2020</t>
  </si>
  <si>
    <t>2012-009-mod02-ext01 
erreur de n° d'agrément au nouvel avis
 =2012-009-mod03-ext01</t>
  </si>
  <si>
    <t>monocuve :
décanteur primaire (3 980 L)
réacteur (3 980 L)</t>
  </si>
  <si>
    <t>2012-009-mod02-ext02
erreur de n° d'agrément au nouvel avis
 =2012-009-mod03-ext02</t>
  </si>
  <si>
    <t>2012-009-mod02-ext03
erreur de n° d'agrément au nouvel avis
 =2012-009-mod03-ext03</t>
  </si>
  <si>
    <t>Livret de l'utilisateur - ACTIBLOC - Modèles QR-LT de 4 EH jusqu'à 20 EH, 8 juin 2020, 48 pages</t>
  </si>
  <si>
    <t>Texte n° 84 du 19/01/2019
annulé et remplacé par le texte n°108 du 19/09/2020</t>
  </si>
  <si>
    <t>Livret utilisateur - ACTICLEVER - Modèles de 6 EH jusqu'à 15 EH, 8 juin 2020, 44 pages</t>
  </si>
  <si>
    <t>Texte n°47 du 24/08/2017
annulé et rremplacé par le texte n°109 du 10/11/2018
annulé et rempalcé par le texte n°109 du 19/09/2020</t>
  </si>
  <si>
    <t>Livret de l'utilisateur - ACTIFILTRE QR - Modèles de 5 EH jusqu'à 20 EH, 8 juin 2020, 44 pages</t>
  </si>
  <si>
    <t>Fosse toutes eaux &lt; à 50%</t>
  </si>
  <si>
    <t>5,592 x 1,850 x 1,580</t>
  </si>
  <si>
    <t>7,218 x 1,850 x 1,580</t>
  </si>
  <si>
    <t>8,600 x 1,850 x 1,580</t>
  </si>
  <si>
    <t>10,35 m²</t>
  </si>
  <si>
    <t>13,35 m²</t>
  </si>
  <si>
    <t>15,91 m²</t>
  </si>
  <si>
    <t>Installation, montage et fonctionnement des microstations d'épuration AQUATEC VFL® type AT, 25/05/2020, 43 pages</t>
  </si>
  <si>
    <t>2012-005-ext05</t>
  </si>
  <si>
    <t>2012-005
2012-005-mod01</t>
  </si>
  <si>
    <t>2012-005-ext01
2012-005-mod01-ext01</t>
  </si>
  <si>
    <t>2012-005-ext02
2012-005-mod01-ext02</t>
  </si>
  <si>
    <t>2012-005-ext03
2012-005-mod01-ext03</t>
  </si>
  <si>
    <t>2012-005-ext04
2012-005-mod01-ext04</t>
  </si>
  <si>
    <t>AQUATEC VFL AT-17 EH</t>
  </si>
  <si>
    <t>AQUATEC VFL AT-4 EH</t>
  </si>
  <si>
    <t>AQUATEC VFL AT-6 EH</t>
  </si>
  <si>
    <t>AQUATEC VFL AT-8 EH</t>
  </si>
  <si>
    <t>AQUATEC VFL AT-10 EH</t>
  </si>
  <si>
    <t>AQUATEC VFL AT-13 EH</t>
  </si>
  <si>
    <t>Monocuve cylindrique à 6 compartiments : 
chambre de traitement primaire à 4 compartiments (2,94m3)
bassin d'aération équipé d'un dégrilleur et d'un régulateur de débit de sortie avec surverse (2,89m3)
clarificateur (0,75m3)</t>
  </si>
  <si>
    <t>43 dB(A)</t>
  </si>
  <si>
    <t>40 dB(A)</t>
  </si>
  <si>
    <t>47 dB(A)</t>
  </si>
  <si>
    <t>0,8 kWh/j</t>
  </si>
  <si>
    <t>1,5 kWh/j</t>
  </si>
  <si>
    <t>1,9 kWh/j</t>
  </si>
  <si>
    <t>100 € / an</t>
  </si>
  <si>
    <t>Texte n°152 sur 161 du 27 novembre 2015
annulé et remplacé par le texte n°73 du 25/10/2020</t>
  </si>
  <si>
    <t>Guide installation, utilisation et maintenance, 28 juillet 2020, 47 pages</t>
  </si>
  <si>
    <t xml:space="preserve">2,76 à 3,00 kWh/j
</t>
  </si>
  <si>
    <t>3,12 kWh/j</t>
  </si>
  <si>
    <t>0,96 à 1,92 kWh/j</t>
  </si>
  <si>
    <t>144 à 178 €</t>
  </si>
  <si>
    <t>39 à 79 €</t>
  </si>
  <si>
    <t>114 à 123 €</t>
  </si>
  <si>
    <t>3,5 à 4,32 kWh/j</t>
  </si>
  <si>
    <t xml:space="preserve">46 à 48 dB(A)
</t>
  </si>
  <si>
    <t xml:space="preserve">33 à 45 dB(A)
</t>
  </si>
  <si>
    <t xml:space="preserve">40 à 46 dB(A)
</t>
  </si>
  <si>
    <t xml:space="preserve">48 dB(A)
</t>
  </si>
  <si>
    <t xml:space="preserve">Diamètre hors tout : 1,85 m                       </t>
  </si>
  <si>
    <t>Diamètre hors tout : 2,07 m</t>
  </si>
  <si>
    <t>Diamètre hors tout : 2,10 m</t>
  </si>
  <si>
    <t>120  € / an</t>
  </si>
  <si>
    <t>avec contrat : 35 471 €</t>
  </si>
  <si>
    <t>avec contrat : 18 252 €</t>
  </si>
  <si>
    <t>avec contrat : 24 478 €</t>
  </si>
  <si>
    <t>avec contrat : 34 092 €</t>
  </si>
  <si>
    <t>PREMIER TECH AQUA</t>
  </si>
  <si>
    <t>ECOFLO Polyéthlène PE2 monobloc 8 EH</t>
  </si>
  <si>
    <t>ECOFLO Polyéthlène PE2 monobloc 10 EH</t>
  </si>
  <si>
    <t>ECOFLO Polyéthlène PE2 monobloc 12 EH</t>
  </si>
  <si>
    <t>ECOFLO Polyéthlène PE2 monobloc 14 EH</t>
  </si>
  <si>
    <t>ECOFLO Polyéthlène PE2 monobloc 17 EH</t>
  </si>
  <si>
    <t>ECOFLO Polyéthlène PE2 monobloc 20 EH</t>
  </si>
  <si>
    <t>2016-003-ext44</t>
  </si>
  <si>
    <t>2016-003-ext45</t>
  </si>
  <si>
    <t>2016-003-ext46</t>
  </si>
  <si>
    <t>2016-003-ext47</t>
  </si>
  <si>
    <t>2016-003-ext48</t>
  </si>
  <si>
    <t>2016-003-ext49</t>
  </si>
  <si>
    <t>Texte n°109 du 26/09/2020</t>
  </si>
  <si>
    <t>entrée d’air par la canalisation de chute des eaux usées prolongée jusqu’au dessus du toit
+ 
ventilation secondaire amenée au faîte du toit et munie d'un extracteur
+
ventilation du filtre par une entrée d'air intégrée au couvercle et munie d'une grille anti-moustique</t>
  </si>
  <si>
    <t>Tpus les 24 mois</t>
  </si>
  <si>
    <t>autorisé</t>
  </si>
  <si>
    <t>" Guide de l'usager Mai 2020 ECOFLO- Gamme " Filtre ECOFLO Polyéthylène ", Filière " ECOFLO Polyéthylène PE2 " et Filière " ECOFLO Polyéthylène PE2 monobloc " de 5 à 20 EH ", mai 2020, 90 pages</t>
  </si>
  <si>
    <t>200 € / an</t>
  </si>
  <si>
    <t>Avec contrat : 8 418 €
Sans contrat : 9 281 €</t>
  </si>
  <si>
    <t>Avec contrat : 13 153 €
Sans contrat : 14 503 €</t>
  </si>
  <si>
    <t>Avec contrat : 14 103 €
Sans contrat : 15 453 €</t>
  </si>
  <si>
    <t>Avec contrat : 15 623 €
Sans contrat : 16 973 €</t>
  </si>
  <si>
    <t>Avec contrat : 17 815 €
Sans contrat : 19 165 €</t>
  </si>
  <si>
    <t>Avec contrat : 19 924 €
Sans contrat : 21 274 €</t>
  </si>
  <si>
    <t>Avec contrat : 22 205 €
Sans contrat : 23 555 €</t>
  </si>
  <si>
    <t>FTE : selon modèle
Filtre : 3,12 x 2,25 x 1,82</t>
  </si>
  <si>
    <t>FTE : selon modèle
Filtre : 4,04 x 2,25 x 1,82</t>
  </si>
  <si>
    <t>FTE : selon modèle
Filtre : 6,12 x 2,25 x 1,82</t>
  </si>
  <si>
    <t>Fosse toutes eaux : selon modèle
Filtre : 850 Kg</t>
  </si>
  <si>
    <t>Filtre : 7 m²</t>
  </si>
  <si>
    <t>Filtre : 14 m²</t>
  </si>
  <si>
    <t>Fosse toutes eaux : selon modèle
Filtre : 1 050 Kg</t>
  </si>
  <si>
    <t>Fosse toutes eaux : selon modèle
Filtre : 1 800 Kg</t>
  </si>
  <si>
    <t>gravitairement à l'aide :
d'un répartiteur
de deux augets à bascule
de quatre plaques de distribution</t>
  </si>
  <si>
    <t>gravitairement à l'aide :
d'un auget à bascule
de deux plaques de distribution</t>
  </si>
  <si>
    <t>texte n°109 du 19/05/2016 annulé et remplacé par le
texte n°58 du 15/09/2019, annulé et remplacé par le texte n°174 du 26/12/19, annulé et remplacé par le texte n°61 du 29 mars 2020
annulé et remplacé par le texte n°121 du 24/09/2020</t>
  </si>
  <si>
    <t xml:space="preserve">entrée d’air par la canalisation de chute des eaux usées prolongée jusqu’au dessus du toit
+ 
ventilation secondaire amenée au faîte du toit et munie d'un extracteur
+
ventilation du filtre par une entrée d'air intégrée au couvercle et munie d'une grille </t>
  </si>
  <si>
    <t>63 € / an</t>
  </si>
  <si>
    <t>Avec contrat : 9 093 €
Sans contrat : 9 955 €</t>
  </si>
  <si>
    <t>Avec contrat : 17 905 €
Sans contrat : 19 255 €</t>
  </si>
  <si>
    <t>Avec contrat : 19 785 €
Sans contrat : 21 135 €</t>
  </si>
  <si>
    <t>FTE : 2,48 x 1,65 x 1,70 
2 Filtres : (2,9 x 1,2 x 1,4) x 2</t>
  </si>
  <si>
    <t>FTE : 2,47 x 1,85 x 1,90 
2 Filtres : (2,9 x 1,2 x 1,4) x 2</t>
  </si>
  <si>
    <t>FTE : 2,74 x 2,05 x 2,16 
2 Filtres : (3,45 x 1,2 x 1,4) x 2</t>
  </si>
  <si>
    <t>FTE : 3,42 x 2,05 x 2,16 
3 Filtres : (2,9 x 1,8 x 1,4) x 3</t>
  </si>
  <si>
    <t>FTE : 4,1 x 2,05 x 2,16 
3 Filtres : (3,45 x 1,8 x 1,4) x 3</t>
  </si>
  <si>
    <t>FTE : 4,1 x 2,05 x 2,16 
4 Filtres : (2,9 x 2,4 x 1,4) x 4</t>
  </si>
  <si>
    <t>Filtre : -102</t>
  </si>
  <si>
    <t>Filtre : 540 Kg
version pack sortie basse : 705 Kg
version pack sortie haute : 720 Kg</t>
  </si>
  <si>
    <t>Filtre : 540 Kg
version pack sortie basse : 705 Kg
version pack sortie haute : 620 Kg</t>
  </si>
  <si>
    <t>Fosse : 4 m²
Filtre : 4 m²</t>
  </si>
  <si>
    <t>Fosse : 3,5 m²
Filtre : 3,5 m²</t>
  </si>
  <si>
    <t>Fosse : 4 m²
Filtres : 7 m²</t>
  </si>
  <si>
    <t>Fosse : 4,6 m²
Filtres : 7 m²</t>
  </si>
  <si>
    <t>Fosse : 5,6 m²
Filtres : 8,3 m²</t>
  </si>
  <si>
    <t>Fosse : 7 m²
Filtres : 10,5 m²</t>
  </si>
  <si>
    <t>Fosse : 8,4 m²
Filtres : 12,5 m²</t>
  </si>
  <si>
    <t>Fosse : 8,4 m²
Filtres : 14 m²</t>
  </si>
  <si>
    <t xml:space="preserve">         2012-004-mod02-ext01           2012-004-mod03-ext01         2012-004-mod04-ext01</t>
  </si>
  <si>
    <t xml:space="preserve">Texte n°178 du 05/05/2012 et texte n°61 du 10/08/2013 et texte n°87 du 20/05/2014 annulé et remplacé par le  le texte n°47 du 30/05/2017    et annulé et remplacé par le  texte N°75 du 03 mars 2020 </t>
  </si>
  <si>
    <t xml:space="preserve">Texte n°87 du 20/05/2014 annulé et remplacé par le  le texte n°47 du 30/05/2017 et annulé et remplacé par le  texte N°75 du 03 mars 2020 </t>
  </si>
  <si>
    <t>2012-004-mod02  / 2012-004-mod03 / 2012-004-mod03</t>
  </si>
  <si>
    <t>Manuel d'utilisation et d'entretien - Microstation d'épuration à lit fluidisé BLUEVITA TORNADO 4 EH, 6 EH, 9 EH et 13 EH, 27/01/2020, 34 pages</t>
  </si>
  <si>
    <t>environ 82 € TTC / an</t>
  </si>
  <si>
    <t>environ 164 € TTC / an</t>
  </si>
  <si>
    <t xml:space="preserve">Contrat d'entretien : 
150 € TTC / an </t>
  </si>
  <si>
    <t>9,9 m²</t>
  </si>
  <si>
    <t>2 diffuseurs sous forme de tube placés au fond du réacteur et alimentés par un surpresseur</t>
  </si>
  <si>
    <t>2020-002-ext02</t>
  </si>
  <si>
    <t>2020-002-ext01</t>
  </si>
  <si>
    <t>2020-002-ext03</t>
  </si>
  <si>
    <r>
      <t xml:space="preserve">2 cuves dont
1 fosse toutes eaux </t>
    </r>
    <r>
      <rPr>
        <b/>
        <u/>
        <sz val="10"/>
        <rFont val="Verdana"/>
        <family val="2"/>
      </rPr>
      <t>non fournie</t>
    </r>
    <r>
      <rPr>
        <sz val="10"/>
        <rFont val="Verdana"/>
        <family val="2"/>
      </rPr>
      <t xml:space="preserve"> &gt;=3m</t>
    </r>
    <r>
      <rPr>
        <vertAlign val="superscript"/>
        <sz val="10"/>
        <rFont val="Verdana"/>
        <family val="2"/>
      </rPr>
      <t>3</t>
    </r>
    <r>
      <rPr>
        <sz val="10"/>
        <rFont val="Verdana"/>
        <family val="2"/>
      </rPr>
      <t xml:space="preserve">
1 filtre compact de 4 m² avec des écorces de pin maritime</t>
    </r>
  </si>
  <si>
    <r>
      <t xml:space="preserve">2 cuves dont
1 fosse toutes eaux </t>
    </r>
    <r>
      <rPr>
        <b/>
        <u/>
        <sz val="10"/>
        <rFont val="Verdana"/>
        <family val="2"/>
      </rPr>
      <t>non fournie</t>
    </r>
    <r>
      <rPr>
        <sz val="10"/>
        <rFont val="Verdana"/>
        <family val="2"/>
      </rPr>
      <t xml:space="preserve"> &gt;=3m</t>
    </r>
    <r>
      <rPr>
        <vertAlign val="superscript"/>
        <sz val="10"/>
        <rFont val="Verdana"/>
        <family val="2"/>
      </rPr>
      <t>3</t>
    </r>
    <r>
      <rPr>
        <sz val="10"/>
        <rFont val="Verdana"/>
        <family val="2"/>
      </rPr>
      <t xml:space="preserve">
1 filtre compact de 5 m² avec des écorces de pin maritime</t>
    </r>
  </si>
  <si>
    <r>
      <t xml:space="preserve">2 cuves dont
1 fosse toutes eaux </t>
    </r>
    <r>
      <rPr>
        <b/>
        <u/>
        <sz val="10"/>
        <rFont val="Verdana"/>
        <family val="2"/>
      </rPr>
      <t>non fournie</t>
    </r>
    <r>
      <rPr>
        <sz val="10"/>
        <rFont val="Verdana"/>
        <family val="2"/>
      </rPr>
      <t xml:space="preserve"> &gt;=4m</t>
    </r>
    <r>
      <rPr>
        <vertAlign val="superscript"/>
        <sz val="10"/>
        <rFont val="Verdana"/>
        <family val="2"/>
      </rPr>
      <t>3</t>
    </r>
    <r>
      <rPr>
        <sz val="10"/>
        <rFont val="Verdana"/>
        <family val="2"/>
      </rPr>
      <t xml:space="preserve">
1 filtre compact de 6 m² avec des écorces de pin maritime</t>
    </r>
  </si>
  <si>
    <t>1 150 kg</t>
  </si>
  <si>
    <t>1 400 kg</t>
  </si>
  <si>
    <t>Filtre : 3 321 €
Fosse + Filtre  : 4 671 €</t>
  </si>
  <si>
    <t>RIKUTEC France</t>
  </si>
  <si>
    <t>Les dispositifs de traitement sont ventilés par une entrée d’air au niveau de la sortie (compartiments aérobies)</t>
  </si>
  <si>
    <t>Texte n° 212 du 02/05/2019 annulé et remplacé par le texte n°64 du 07/07/2020</t>
  </si>
  <si>
    <r>
      <t xml:space="preserve">2 x (2,38 x 1,58 x 2,65)
</t>
    </r>
    <r>
      <rPr>
        <i/>
        <sz val="10"/>
        <rFont val="Verdana"/>
        <family val="2"/>
      </rPr>
      <t>donnée ancien guide</t>
    </r>
  </si>
  <si>
    <r>
      <t xml:space="preserve">8 m²
</t>
    </r>
    <r>
      <rPr>
        <i/>
        <sz val="10"/>
        <rFont val="Verdana"/>
        <family val="2"/>
      </rPr>
      <t>donnée ancien guide</t>
    </r>
  </si>
  <si>
    <r>
      <t xml:space="preserve">3 200 kg + 3975 kg
</t>
    </r>
    <r>
      <rPr>
        <i/>
        <sz val="10"/>
        <rFont val="Verdana"/>
        <family val="2"/>
      </rPr>
      <t>donnée ancien guide</t>
    </r>
  </si>
  <si>
    <r>
      <t xml:space="preserve">Gravitaire
</t>
    </r>
    <r>
      <rPr>
        <i/>
        <sz val="10"/>
        <rFont val="Verdana"/>
        <family val="2"/>
      </rPr>
      <t>donnée ancien guide</t>
    </r>
  </si>
  <si>
    <r>
      <t xml:space="preserve">du clarificateur au décanteur par une pompe à injection d'air
</t>
    </r>
    <r>
      <rPr>
        <i/>
        <sz val="10"/>
        <rFont val="Verdana"/>
        <family val="2"/>
      </rPr>
      <t>donnée ancien guide</t>
    </r>
  </si>
  <si>
    <r>
      <t xml:space="preserve">alarme visuelle
</t>
    </r>
    <r>
      <rPr>
        <i/>
        <sz val="10"/>
        <rFont val="Verdana"/>
        <family val="2"/>
      </rPr>
      <t>donnée ancien guide</t>
    </r>
  </si>
  <si>
    <r>
      <t xml:space="preserve">46 dB
</t>
    </r>
    <r>
      <rPr>
        <i/>
        <sz val="10"/>
        <rFont val="Verdana"/>
        <family val="2"/>
      </rPr>
      <t>donnée ancien guide</t>
    </r>
  </si>
  <si>
    <r>
      <t xml:space="preserve">8773 €
</t>
    </r>
    <r>
      <rPr>
        <i/>
        <sz val="10"/>
        <rFont val="Verdana"/>
        <family val="2"/>
      </rPr>
      <t>donnée ancien guide</t>
    </r>
  </si>
  <si>
    <r>
      <t xml:space="preserve">Contrat : 242 € TTC / an
</t>
    </r>
    <r>
      <rPr>
        <i/>
        <sz val="10"/>
        <rFont val="Verdana"/>
        <family val="2"/>
      </rPr>
      <t>donnée ancien guide</t>
    </r>
  </si>
  <si>
    <r>
      <t xml:space="preserve">sans contrat : 15023 €
avec contrat : 18 046 €
</t>
    </r>
    <r>
      <rPr>
        <i/>
        <sz val="10"/>
        <rFont val="Verdana"/>
        <family val="2"/>
      </rPr>
      <t>donnée ancien guide</t>
    </r>
  </si>
  <si>
    <r>
      <t xml:space="preserve">cuve : 10 ans
composants électromécaniques : 
2 ans
</t>
    </r>
    <r>
      <rPr>
        <i/>
        <sz val="10"/>
        <rFont val="Verdana"/>
        <family val="2"/>
      </rPr>
      <t>donnée ancien guide</t>
    </r>
  </si>
  <si>
    <t>2,34 x 1,65 x 2,07</t>
  </si>
  <si>
    <t>Garantie Fabricant (selon guide)</t>
  </si>
  <si>
    <t>3,18 x 1,22 x 1,64 m</t>
  </si>
  <si>
    <t>4,20 x 1,85 x 1,69 m</t>
  </si>
  <si>
    <t>4,97 x 1,85 x 1,69 m</t>
  </si>
  <si>
    <t>2,77 x 1,85 x 1,69 m</t>
  </si>
  <si>
    <t>le surpresseur alimente 2 aérateurs tubulaire à membrane microperforée en fond de bassin, une pompe air lift sous le dégrilleur et un injecteur d'air pour le tamis du régulateur de débit</t>
  </si>
  <si>
    <t>cuve cylindrique :
diamètre : 1,35
hauteur : 1,82</t>
  </si>
  <si>
    <r>
      <rPr>
        <strike/>
        <u/>
        <sz val="10"/>
        <rFont val="Arial"/>
        <family val="2"/>
      </rPr>
      <t xml:space="preserve">2016-003-ext11
2016-003-mod01-ext11
</t>
    </r>
    <r>
      <rPr>
        <u/>
        <sz val="10"/>
        <rFont val="Arial"/>
        <family val="2"/>
      </rPr>
      <t>2016-003-ext11-mod02</t>
    </r>
  </si>
  <si>
    <r>
      <rPr>
        <strike/>
        <u/>
        <sz val="10"/>
        <rFont val="Arial"/>
        <family val="2"/>
      </rPr>
      <t xml:space="preserve">2016-003-ext12
2016-003-mod01-ext12
</t>
    </r>
    <r>
      <rPr>
        <u/>
        <sz val="10"/>
        <rFont val="Arial"/>
        <family val="2"/>
      </rPr>
      <t>2016-003-ext12-mod02</t>
    </r>
  </si>
  <si>
    <r>
      <rPr>
        <strike/>
        <u/>
        <sz val="10"/>
        <rFont val="Arial"/>
        <family val="2"/>
      </rPr>
      <t xml:space="preserve">2016-003-ext13
2016-003-mod01-ext13
</t>
    </r>
    <r>
      <rPr>
        <u/>
        <sz val="10"/>
        <rFont val="Arial"/>
        <family val="2"/>
      </rPr>
      <t>2016-003-ext13-mod02</t>
    </r>
  </si>
  <si>
    <r>
      <rPr>
        <strike/>
        <u/>
        <sz val="10"/>
        <rFont val="Arial"/>
        <family val="2"/>
      </rPr>
      <t xml:space="preserve">2016-003-ext14
2016-003-mod01-ext14
</t>
    </r>
    <r>
      <rPr>
        <u/>
        <sz val="10"/>
        <rFont val="Arial"/>
        <family val="2"/>
      </rPr>
      <t>2016-003-ext14-mod02</t>
    </r>
  </si>
  <si>
    <r>
      <rPr>
        <strike/>
        <u/>
        <sz val="10"/>
        <rFont val="Arial"/>
        <family val="2"/>
      </rPr>
      <t xml:space="preserve">2016-003-ext15
2016-003-mod01-ext15
</t>
    </r>
    <r>
      <rPr>
        <u/>
        <sz val="10"/>
        <rFont val="Arial"/>
        <family val="2"/>
      </rPr>
      <t>2016-003-+ext15-mod012</t>
    </r>
  </si>
  <si>
    <r>
      <rPr>
        <strike/>
        <u/>
        <sz val="10"/>
        <rFont val="Arial"/>
        <family val="2"/>
      </rPr>
      <t xml:space="preserve">2016-003-ext16
2016-003-mod01-ext16
</t>
    </r>
    <r>
      <rPr>
        <u/>
        <sz val="10"/>
        <rFont val="Arial"/>
        <family val="2"/>
      </rPr>
      <t>2016-003-ext16-mod02</t>
    </r>
  </si>
  <si>
    <r>
      <rPr>
        <strike/>
        <u/>
        <sz val="10"/>
        <rFont val="Arial"/>
        <family val="2"/>
      </rPr>
      <t xml:space="preserve">2016-003-ext17
2016-003-mod01-ext17
</t>
    </r>
    <r>
      <rPr>
        <u/>
        <sz val="10"/>
        <rFont val="Arial"/>
        <family val="2"/>
      </rPr>
      <t>2016-003-ext17-mod02</t>
    </r>
  </si>
  <si>
    <r>
      <rPr>
        <strike/>
        <u/>
        <sz val="10"/>
        <rFont val="Arial"/>
        <family val="2"/>
      </rPr>
      <t xml:space="preserve">2016-003-ext18
2016-003-mod01-ext18
</t>
    </r>
    <r>
      <rPr>
        <u/>
        <sz val="10"/>
        <rFont val="Arial"/>
        <family val="2"/>
      </rPr>
      <t>2016-003-ext18-mod02</t>
    </r>
  </si>
  <si>
    <r>
      <t xml:space="preserve">2 cuves :
FTE 3,04 m³ (ECOFLO PE2) </t>
    </r>
    <r>
      <rPr>
        <strike/>
        <sz val="10"/>
        <rFont val="Verdana"/>
        <family val="2"/>
      </rPr>
      <t xml:space="preserve">ou 3 m³ (APC Millenium ) </t>
    </r>
    <r>
      <rPr>
        <sz val="10"/>
        <rFont val="Verdana"/>
        <family val="2"/>
      </rPr>
      <t xml:space="preserve">
+
filtre compact rempli de copeaux de coco (2,73 m²)</t>
    </r>
  </si>
  <si>
    <r>
      <t xml:space="preserve">2 cuves :
FTE 3,65 m³ (ECOFLO PE2) </t>
    </r>
    <r>
      <rPr>
        <strike/>
        <sz val="10"/>
        <rFont val="Verdana"/>
        <family val="2"/>
      </rPr>
      <t>ou 4 m³ (APC Millenium)</t>
    </r>
    <r>
      <rPr>
        <sz val="10"/>
        <rFont val="Verdana"/>
        <family val="2"/>
      </rPr>
      <t xml:space="preserve"> 
+
filtre compact rempli de copeaux de coco (3,3 m²)</t>
    </r>
  </si>
  <si>
    <r>
      <t xml:space="preserve">Non </t>
    </r>
    <r>
      <rPr>
        <strike/>
        <sz val="10"/>
        <rFont val="Verdana"/>
        <family val="2"/>
      </rPr>
      <t>Oui si sortie haute
Type : sonore et lumineuse disposée à l'intéreur du bâtiment
Indicateur de surchage du média filtrant</t>
    </r>
  </si>
  <si>
    <r>
      <rPr>
        <sz val="10"/>
        <rFont val="Verdana"/>
        <family val="2"/>
      </rPr>
      <t xml:space="preserve">Non </t>
    </r>
    <r>
      <rPr>
        <strike/>
        <sz val="10"/>
        <rFont val="Verdana"/>
        <family val="2"/>
      </rPr>
      <t>Oui si sortie haute, pompe à l'intérieur du filtre + alarme</t>
    </r>
  </si>
  <si>
    <t>10 ans enveloppes externes et équipements du procédés (équipements indissociables)  2 ans éventuels éléments électromécaniques (pompe de refoulement &amp; alarme de niveau)</t>
  </si>
  <si>
    <t>45 cm (fosse et filtre)</t>
  </si>
  <si>
    <t>30 cm (fosse) 45 cm (filtres)</t>
  </si>
  <si>
    <r>
      <t>1 cuve de fosse toutes eaux de 4 m</t>
    </r>
    <r>
      <rPr>
        <vertAlign val="superscript"/>
        <sz val="10"/>
        <rFont val="Verdana"/>
        <family val="2"/>
      </rPr>
      <t>3</t>
    </r>
    <r>
      <rPr>
        <sz val="10"/>
        <rFont val="Verdana"/>
        <family val="2"/>
      </rPr>
      <t xml:space="preserve">
+
1 cuve de filtre compact de 5,86 m² contenant des fragments de coco</t>
    </r>
  </si>
  <si>
    <r>
      <t>1 cuve de fosse toutes eaux de 5 m</t>
    </r>
    <r>
      <rPr>
        <vertAlign val="superscript"/>
        <sz val="10"/>
        <rFont val="Verdana"/>
        <family val="2"/>
      </rPr>
      <t>3</t>
    </r>
    <r>
      <rPr>
        <sz val="10"/>
        <rFont val="Verdana"/>
        <family val="2"/>
      </rPr>
      <t xml:space="preserve">
+
1 cuve de filtre compact de 5,86 m² contenant des fragments de coco</t>
    </r>
  </si>
  <si>
    <r>
      <t>1 cuve de fosse toutes eaux de 6 m</t>
    </r>
    <r>
      <rPr>
        <vertAlign val="superscript"/>
        <sz val="10"/>
        <rFont val="Verdana"/>
        <family val="2"/>
      </rPr>
      <t>3</t>
    </r>
    <r>
      <rPr>
        <sz val="10"/>
        <rFont val="Verdana"/>
        <family val="2"/>
      </rPr>
      <t xml:space="preserve">
+
1 cuve de filtre compact de 7,80 m² contenant des fragments de coco</t>
    </r>
  </si>
  <si>
    <r>
      <t>1 cuve de fosse toutes eaux de 8 m</t>
    </r>
    <r>
      <rPr>
        <vertAlign val="superscript"/>
        <sz val="10"/>
        <rFont val="Verdana"/>
        <family val="2"/>
      </rPr>
      <t>3</t>
    </r>
    <r>
      <rPr>
        <sz val="10"/>
        <rFont val="Verdana"/>
        <family val="2"/>
      </rPr>
      <t xml:space="preserve">
+
1 cuve de filtre compact de 7,80 m² contenant des fragments de coco</t>
    </r>
  </si>
  <si>
    <r>
      <t>1 cuve de fosse toutes eaux de 8 m</t>
    </r>
    <r>
      <rPr>
        <vertAlign val="superscript"/>
        <sz val="10"/>
        <rFont val="Verdana"/>
        <family val="2"/>
      </rPr>
      <t>3</t>
    </r>
    <r>
      <rPr>
        <sz val="10"/>
        <rFont val="Verdana"/>
        <family val="2"/>
      </rPr>
      <t xml:space="preserve">
+
1 répartiteur
+
1 cuve de filtre compact de 12,25 m² contenant des fragments de coco</t>
    </r>
  </si>
  <si>
    <r>
      <t>1  cuve de fosse toutes eaux de 10 m</t>
    </r>
    <r>
      <rPr>
        <vertAlign val="superscript"/>
        <sz val="10"/>
        <rFont val="Verdana"/>
        <family val="2"/>
      </rPr>
      <t>3</t>
    </r>
    <r>
      <rPr>
        <sz val="10"/>
        <rFont val="Verdana"/>
        <family val="2"/>
      </rPr>
      <t xml:space="preserve">
+
1 répartiteur
+
1 cuve de filtre compact de 12,25 m² contenant des fragments de coco</t>
    </r>
  </si>
  <si>
    <t>Filtre : -112</t>
  </si>
  <si>
    <t>Filtre : -136</t>
  </si>
  <si>
    <r>
      <t>BIOFRANCE Plus modèle 5 EH-3m</t>
    </r>
    <r>
      <rPr>
        <b/>
        <vertAlign val="superscript"/>
        <sz val="10"/>
        <rFont val="Verdana"/>
        <family val="2"/>
      </rPr>
      <t>3</t>
    </r>
  </si>
  <si>
    <r>
      <t>BIOFRANCE Plus modèle 5 EH-3m</t>
    </r>
    <r>
      <rPr>
        <b/>
        <vertAlign val="superscript"/>
        <sz val="10"/>
        <rFont val="Verdana"/>
        <family val="2"/>
      </rPr>
      <t>3</t>
    </r>
    <r>
      <rPr>
        <b/>
        <sz val="10"/>
        <rFont val="Verdana"/>
        <family val="2"/>
      </rPr>
      <t>-S</t>
    </r>
  </si>
  <si>
    <r>
      <t>BIOFRANCE Plus modèle 6 EH-3m</t>
    </r>
    <r>
      <rPr>
        <b/>
        <vertAlign val="superscript"/>
        <sz val="10"/>
        <rFont val="Verdana"/>
        <family val="2"/>
      </rPr>
      <t>3</t>
    </r>
  </si>
  <si>
    <r>
      <t>BIOFRANCE Plus modèle 6 EH-3m</t>
    </r>
    <r>
      <rPr>
        <b/>
        <vertAlign val="superscript"/>
        <sz val="10"/>
        <rFont val="Verdana"/>
        <family val="2"/>
      </rPr>
      <t>3</t>
    </r>
    <r>
      <rPr>
        <b/>
        <sz val="10"/>
        <rFont val="Verdana"/>
        <family val="2"/>
      </rPr>
      <t>-S</t>
    </r>
  </si>
  <si>
    <t>Microstation à culture fixée immergée</t>
  </si>
  <si>
    <r>
      <t>1 cuve en béton fibré divisée en 3 compartiments :
décanteur primaire de 2,03 m</t>
    </r>
    <r>
      <rPr>
        <vertAlign val="superscript"/>
        <sz val="10"/>
        <rFont val="Verdana"/>
        <family val="2"/>
      </rPr>
      <t>3</t>
    </r>
    <r>
      <rPr>
        <sz val="10"/>
        <rFont val="Verdana"/>
        <family val="2"/>
      </rPr>
      <t xml:space="preserve">
réacteur biologique aéré de 0,91 m</t>
    </r>
    <r>
      <rPr>
        <vertAlign val="superscript"/>
        <sz val="10"/>
        <rFont val="Verdana"/>
        <family val="2"/>
      </rPr>
      <t>3</t>
    </r>
    <r>
      <rPr>
        <sz val="10"/>
        <rFont val="Verdana"/>
        <family val="2"/>
      </rPr>
      <t xml:space="preserve">
clarificateur de 0,93 m</t>
    </r>
    <r>
      <rPr>
        <vertAlign val="superscript"/>
        <sz val="10"/>
        <rFont val="Verdana"/>
        <family val="2"/>
      </rPr>
      <t>3</t>
    </r>
  </si>
  <si>
    <r>
      <t>1 cuve en béton fibré divisée en 3 compartiments :
décanteur primaire de 2,34 m</t>
    </r>
    <r>
      <rPr>
        <vertAlign val="superscript"/>
        <sz val="10"/>
        <rFont val="Verdana"/>
        <family val="2"/>
      </rPr>
      <t>3</t>
    </r>
    <r>
      <rPr>
        <sz val="10"/>
        <rFont val="Verdana"/>
        <family val="2"/>
      </rPr>
      <t xml:space="preserve">
réacteur biologique aéré de 1,28 m</t>
    </r>
    <r>
      <rPr>
        <vertAlign val="superscript"/>
        <sz val="10"/>
        <rFont val="Verdana"/>
        <family val="2"/>
      </rPr>
      <t>3</t>
    </r>
    <r>
      <rPr>
        <sz val="10"/>
        <rFont val="Verdana"/>
        <family val="2"/>
      </rPr>
      <t xml:space="preserve">
clarificateur de 1,04 m</t>
    </r>
    <r>
      <rPr>
        <vertAlign val="superscript"/>
        <sz val="10"/>
        <rFont val="Verdana"/>
        <family val="2"/>
      </rPr>
      <t>3</t>
    </r>
  </si>
  <si>
    <r>
      <t>1 cuve en béton fibré divisée en 3 compartiments :
décanteur primaire de 3,10 m</t>
    </r>
    <r>
      <rPr>
        <vertAlign val="superscript"/>
        <sz val="10"/>
        <rFont val="Verdana"/>
        <family val="2"/>
      </rPr>
      <t>3</t>
    </r>
    <r>
      <rPr>
        <sz val="10"/>
        <rFont val="Verdana"/>
        <family val="2"/>
      </rPr>
      <t xml:space="preserve">
réacteur biologique aéré de 1,50 m</t>
    </r>
    <r>
      <rPr>
        <vertAlign val="superscript"/>
        <sz val="10"/>
        <rFont val="Verdana"/>
        <family val="2"/>
      </rPr>
      <t>3</t>
    </r>
    <r>
      <rPr>
        <sz val="10"/>
        <rFont val="Verdana"/>
        <family val="2"/>
      </rPr>
      <t xml:space="preserve">
clarificateur de 1,40 m</t>
    </r>
    <r>
      <rPr>
        <vertAlign val="superscript"/>
        <sz val="10"/>
        <rFont val="Verdana"/>
        <family val="2"/>
      </rPr>
      <t>3</t>
    </r>
  </si>
  <si>
    <r>
      <t>1 cuve en béton fibré divisée en 3 compartiments :
décanteur primaire de 4,22 m</t>
    </r>
    <r>
      <rPr>
        <vertAlign val="superscript"/>
        <sz val="10"/>
        <rFont val="Verdana"/>
        <family val="2"/>
      </rPr>
      <t>3</t>
    </r>
    <r>
      <rPr>
        <sz val="10"/>
        <rFont val="Verdana"/>
        <family val="2"/>
      </rPr>
      <t xml:space="preserve">
réacteur biologique aéré de 1,87 m</t>
    </r>
    <r>
      <rPr>
        <vertAlign val="superscript"/>
        <sz val="10"/>
        <rFont val="Verdana"/>
        <family val="2"/>
      </rPr>
      <t>3</t>
    </r>
    <r>
      <rPr>
        <sz val="10"/>
        <rFont val="Verdana"/>
        <family val="2"/>
      </rPr>
      <t xml:space="preserve">
clarificateur de 1,81 m</t>
    </r>
    <r>
      <rPr>
        <vertAlign val="superscript"/>
        <sz val="10"/>
        <rFont val="Verdana"/>
        <family val="2"/>
      </rPr>
      <t>3</t>
    </r>
  </si>
  <si>
    <r>
      <t>1 cuve en béton fibré divisée en 3 compartiments :
décanteur primaire de 5,18 m</t>
    </r>
    <r>
      <rPr>
        <vertAlign val="superscript"/>
        <sz val="10"/>
        <rFont val="Verdana"/>
        <family val="2"/>
      </rPr>
      <t>3</t>
    </r>
    <r>
      <rPr>
        <sz val="10"/>
        <rFont val="Verdana"/>
        <family val="2"/>
      </rPr>
      <t xml:space="preserve">
réacteur biologique aéré de 2,48 m</t>
    </r>
    <r>
      <rPr>
        <vertAlign val="superscript"/>
        <sz val="10"/>
        <rFont val="Verdana"/>
        <family val="2"/>
      </rPr>
      <t>3</t>
    </r>
    <r>
      <rPr>
        <sz val="10"/>
        <rFont val="Verdana"/>
        <family val="2"/>
      </rPr>
      <t xml:space="preserve">
clarificateur de 2,38 m</t>
    </r>
    <r>
      <rPr>
        <vertAlign val="superscript"/>
        <sz val="10"/>
        <rFont val="Verdana"/>
        <family val="2"/>
      </rPr>
      <t>3</t>
    </r>
  </si>
  <si>
    <t>entrée d’air par la canalisation de chute des eaux usées prolongée jusqu’au dessus du toit
+ 
ventilation secondaire amenée au dessus du faîtage du toit et munie d'un extracteur</t>
  </si>
  <si>
    <r>
      <t>1 cuve en polyéthylène divisée en 3 compartiments :
décanteur primaire de 3,50 m</t>
    </r>
    <r>
      <rPr>
        <vertAlign val="superscript"/>
        <sz val="10"/>
        <rFont val="Verdana"/>
        <family val="2"/>
      </rPr>
      <t>3</t>
    </r>
    <r>
      <rPr>
        <sz val="10"/>
        <rFont val="Verdana"/>
        <family val="2"/>
      </rPr>
      <t xml:space="preserve">
réacteur biologique aéré de 1,64 m</t>
    </r>
    <r>
      <rPr>
        <vertAlign val="superscript"/>
        <sz val="10"/>
        <rFont val="Verdana"/>
        <family val="2"/>
      </rPr>
      <t>3</t>
    </r>
    <r>
      <rPr>
        <sz val="10"/>
        <rFont val="Verdana"/>
        <family val="2"/>
      </rPr>
      <t xml:space="preserve">
clarificateur de 2,05 m</t>
    </r>
    <r>
      <rPr>
        <vertAlign val="superscript"/>
        <sz val="10"/>
        <rFont val="Verdana"/>
        <family val="2"/>
      </rPr>
      <t>3</t>
    </r>
  </si>
  <si>
    <t>Alarme visuelle ou sonore (option)</t>
  </si>
  <si>
    <t>opération à effectuer au moyen d'un accessoire spécifique lors de l'entretien annuel par un prestataire qualifié</t>
  </si>
  <si>
    <t>3,46 m²</t>
  </si>
  <si>
    <t>11,30 m²</t>
  </si>
  <si>
    <t>2020-003-ext01-mod01</t>
  </si>
  <si>
    <t>texte n°110 du 08/07/2014 &amp; texte n°191 du 31 octobre 2019 annulé et remplacé par le texte n°133 du 27 juin 2020</t>
  </si>
  <si>
    <t>texte n°87 du 25/07/2012 annulé et remplacé par le texte n°125 du 03/11/2012 annulé et remplacé par le texte n°106 du 12/07/2013 annulé et remplacé par le texte n°110 du 08/07/2014 &amp; texte n°191 du 31 octobre 2019 annulé et remplacé par le texte n°133 du 27 juin 2020</t>
  </si>
  <si>
    <t>2010-006 bis 
et 
2014-012-ext02 et 2010-006-bis-mod01-et 2014-012-mod01-ext02</t>
  </si>
  <si>
    <t>2014-012 et 2014-012-mod01</t>
  </si>
  <si>
    <t xml:space="preserve"> 2012-020-ext04 et 2012-020-mod01-ext04 et 2012-020-mod02-ext04</t>
  </si>
  <si>
    <t xml:space="preserve"> 2012-020-ext02 et 2012-020-mod01-ext03 et 2012-020-mod02-ext03</t>
  </si>
  <si>
    <t xml:space="preserve"> 2012-020-ext02 et 2012-020-mod01-ext02 et 2012-020-mod02-ext02</t>
  </si>
  <si>
    <t xml:space="preserve"> 2012-020-ext01 et 2012-020-mod01-ext01 et 2012-020-mod02-ext01</t>
  </si>
  <si>
    <t xml:space="preserve"> 2012-020 et 2012-020-mod01 et 2012-020-mod02</t>
  </si>
  <si>
    <t>2011-011 bis et 2011-011-bis-mod01 et 2014-012-mod02 et 2014-012-mod03</t>
  </si>
  <si>
    <t>2014-012-mod02-ext01 et 2014-012-mod03-ext01</t>
  </si>
  <si>
    <t>2012-019-ext03 et 2012-019-mod01-ext03</t>
  </si>
  <si>
    <t>2012-019-ext02 et 2012-019-mod01-ext02</t>
  </si>
  <si>
    <t>2012-019-ext01 et 2012-019-mod01-ext01</t>
  </si>
  <si>
    <t>2012-019 et 2012-019-mod01</t>
  </si>
  <si>
    <t>2014-012-ext01 et 2014-012-mod01-ext01</t>
  </si>
  <si>
    <t>2014-012-ext03 et  2014-012-mod01-ext03</t>
  </si>
  <si>
    <t>Monocuve à 3 compartiments : 
décanteur (2 030 L)
réacteur (910 L) rempli de treillis tubulaires verticaux en PEHD
clarificateur (930 L)</t>
  </si>
  <si>
    <t>Monocuve à 3 compartiments : 
décanteur (4 220 L)
réacteur (1 870 L) rempli de treillis tubulaires verticaux en PEHD
clarificateur (1 810 L)</t>
  </si>
  <si>
    <t>2 cuves : 
décanteur (6 000L)
réacteur (3 600L) rempli de treillis tubulaires verticaux en PEHD
clarificateur (2 170L)</t>
  </si>
  <si>
    <t>2 cuves : 
décanteur (8 090 L)
réacteur (4 990L) rempli de treillis tubulaires verticaux en PEHD
clarificateur (2 960 L)</t>
  </si>
  <si>
    <t>Vidange selon guide ou avis d'agrément</t>
  </si>
  <si>
    <t>Monocuve à 3 compartiments : 
décanteur (3 500L)
réacteur ( 1 640L) rempli de treillis tubulaires verticaux en PEHD
clarificateur (2 050 L)</t>
  </si>
  <si>
    <t>2 cuves : 
décanteur (7 200L)
réacteur (4 060 L) rempli de treillis tubulaires verticaux en PEHD
clarificateur (3 130L)</t>
  </si>
  <si>
    <t>Dispositifs de traitements agréés BIOFRANCE® : modèles 4, 5, 6, 8, 12, 16 et 20 EH ; BIOFRANCE® Roto : modèles 6, 7, 8, 12, 16 et 20 EH - Guide de mise en œuvre et d’exploitation à destination de l’usager, 29/04/2020, 49 pages</t>
  </si>
  <si>
    <t xml:space="preserve">cuve : 10 ans
équipements de traitement: 
2 ans
</t>
  </si>
  <si>
    <t>36 ou 37 dB</t>
  </si>
  <si>
    <t>1,39 ou 1,70 kWh/jour</t>
  </si>
  <si>
    <t>environ 57 ou 70 € TTC/an</t>
  </si>
  <si>
    <t>2,64 ou 2,76 kWh/jour</t>
  </si>
  <si>
    <t>environ 108 ou 113 € TTC/an</t>
  </si>
  <si>
    <t>4,32 ou 5,04 kWh/jour</t>
  </si>
  <si>
    <t>environ 177 ou 210 € TTC/an</t>
  </si>
  <si>
    <t>0,936 ou 1,224 kWh/j</t>
  </si>
  <si>
    <t>environ 38 € ou 50 € TTC / an</t>
  </si>
  <si>
    <t>25 ou 37 dB</t>
  </si>
  <si>
    <t xml:space="preserve"> aérateurs à membranes tubulaires microperforées placés au fond du réacteur et alimentés par un surpresseur à membranes</t>
  </si>
  <si>
    <t>3,50 m²</t>
  </si>
  <si>
    <t>Environ 8 m²</t>
  </si>
  <si>
    <t>Cuves cylindriques 
hauteur: 2,40 m 
diamètre: 2 x 2,23 m                      ou Cuves cylindriques 
hauteur: 2,14 m 
diamètre: 2 x 2,26 m</t>
  </si>
  <si>
    <t>4 200 + 
5 000 kg ou 3350 + 4100 kg</t>
  </si>
  <si>
    <t>Cuves cylindriques 
hauteur: 2,40 et 2,42 m 
diamètre: 2,23 + 2,50 m ou              Cuves cylindriques 
hauteur: 2,45 m 
diamètre: 2 x 2,50  m</t>
  </si>
  <si>
    <t>Environ 9 m²</t>
  </si>
  <si>
    <t>4 200 + 
6 000 kg ou 4 400 + 
 5 450 kg</t>
  </si>
  <si>
    <t>Cuves cylindriques 
hauteur: 2,42 m 
diamètre: 2 x 2,50 m ou Cuves cylindriques 
hauteur: 2,45 m 
diamètre: 2 x 2,50 m</t>
  </si>
  <si>
    <t>environ 10 m²</t>
  </si>
  <si>
    <t>5 200 + 
6 000 kg ou 4 400 + 
 5 450 kg</t>
  </si>
  <si>
    <t>Fréquente, complexe et  coûteuse. Contrat de maintenance recommandé</t>
  </si>
  <si>
    <t>2012-004 et 2012-004-mod01</t>
  </si>
  <si>
    <t xml:space="preserve">texte n°115 du 22/07/2011 annulé et remplacé par le 
texte n°85 du 06/11/2013 </t>
  </si>
  <si>
    <t xml:space="preserve">texte n°85 du 06/11/2013 </t>
  </si>
  <si>
    <r>
      <t xml:space="preserve">texte n°110 du 08/07/2014 &amp; texte n°191 du 31 octobre 2019 </t>
    </r>
    <r>
      <rPr>
        <i/>
        <sz val="10"/>
        <color theme="1"/>
        <rFont val="Cambria"/>
        <family val="1"/>
      </rPr>
      <t>annulé et remplacé par le texte n°133 du 27 juin 2020</t>
    </r>
  </si>
  <si>
    <r>
      <rPr>
        <i/>
        <sz val="10"/>
        <color theme="1"/>
        <rFont val="Cambria"/>
        <family val="1"/>
      </rPr>
      <t>texte n°110 du 08/07/2</t>
    </r>
    <r>
      <rPr>
        <i/>
        <strike/>
        <sz val="10"/>
        <color theme="1"/>
        <rFont val="Cambria"/>
        <family val="1"/>
      </rPr>
      <t>014 &amp; texte n°191 du 31 octobre 2019</t>
    </r>
    <r>
      <rPr>
        <i/>
        <sz val="10"/>
        <color theme="1"/>
        <rFont val="Cambria"/>
        <family val="1"/>
      </rPr>
      <t xml:space="preserve"> annulé et remplacé par le texte n°133 du 27 juin 2020</t>
    </r>
  </si>
  <si>
    <r>
      <t>texte n°110 du 08/07/2014 &amp; texte n°191 du 31 octobre 2019</t>
    </r>
    <r>
      <rPr>
        <i/>
        <sz val="10"/>
        <color theme="1"/>
        <rFont val="Cambria"/>
        <family val="1"/>
      </rPr>
      <t xml:space="preserve"> annulé et remplacé par le texte n°133 du 27 juin 2020</t>
    </r>
  </si>
  <si>
    <r>
      <t xml:space="preserve">texte n°110 du 08/07/2014
</t>
    </r>
    <r>
      <rPr>
        <i/>
        <sz val="10"/>
        <color theme="1"/>
        <rFont val="Cambria"/>
        <family val="1"/>
      </rPr>
      <t>repris par le texte n°133 du 27 juin 2020</t>
    </r>
  </si>
  <si>
    <t>2018-002-mod01</t>
  </si>
  <si>
    <t xml:space="preserve">0,562 à 0,992 </t>
  </si>
  <si>
    <t>23,06 à 40,72 €</t>
  </si>
  <si>
    <t>sans contrat : 14 761 €
avec contrat : 14 411 €</t>
  </si>
  <si>
    <r>
      <t xml:space="preserve">Composants électromécaniques :
</t>
    </r>
    <r>
      <rPr>
        <sz val="10"/>
        <color rgb="FFFF0000"/>
        <rFont val="Verdana"/>
        <family val="2"/>
      </rPr>
      <t xml:space="preserve">1 </t>
    </r>
    <r>
      <rPr>
        <sz val="10"/>
        <color theme="1"/>
        <rFont val="Verdana"/>
        <family val="2"/>
      </rPr>
      <t>an
Cuve : 10 ans</t>
    </r>
  </si>
  <si>
    <r>
      <rPr>
        <sz val="10"/>
        <color rgb="FFFF0000"/>
        <rFont val="Verdana"/>
        <family val="2"/>
      </rPr>
      <t>1</t>
    </r>
    <r>
      <rPr>
        <sz val="10"/>
        <color theme="1"/>
        <rFont val="Verdana"/>
        <family val="2"/>
      </rPr>
      <t xml:space="preserve"> cuve cylindrique de 5,31 m3 divisée en 3 compartiments :
décanteur primaire de 2,60 m3
aérateur biologique de 1,29 m3
clarificateur de 1,42 m3
+ boitier de commande et aérateur
+ ventilation primaire
+ ventilation d'extraction</t>
    </r>
  </si>
  <si>
    <t>1,207 à 1,695</t>
  </si>
  <si>
    <t>38 à 42</t>
  </si>
  <si>
    <t>sans contrat : 18 914 €
avec contrat : 18 564 €</t>
  </si>
  <si>
    <r>
      <t xml:space="preserve">Composants électromécaniques :
</t>
    </r>
    <r>
      <rPr>
        <sz val="10"/>
        <color rgb="FFFF0000"/>
        <rFont val="Verdana"/>
        <family val="2"/>
      </rPr>
      <t>1</t>
    </r>
    <r>
      <rPr>
        <sz val="10"/>
        <color theme="1"/>
        <rFont val="Verdana"/>
        <family val="2"/>
      </rPr>
      <t xml:space="preserve"> an
Cuve : 10 ans</t>
    </r>
  </si>
  <si>
    <t>1 cuve rectangulaire de 7,92 m3 divisée en 3 compartiments :
décanteur primaire de 3,92 m3
aérateur biologique de 1,79 m3 clarificateur de 2,21 m3
+ boitier de commande et aérateur
+ ventilation primaire
+ ventilation d'extraction</t>
  </si>
  <si>
    <t>1,800 à 2,845</t>
  </si>
  <si>
    <t>73,91 à 1165,89 €</t>
  </si>
  <si>
    <t>44 à 48</t>
  </si>
  <si>
    <t>sans contrat : 22 763 €
avec contrat : 22 413 €</t>
  </si>
  <si>
    <t>mini : 0,8 kW/j
maxi : 0,95 kW/j</t>
  </si>
  <si>
    <t>de 33 à 39 € TTC/an</t>
  </si>
  <si>
    <t>Guide de l'usager des microstations SIMOP - Gamme BIOXYMOP, octobre 2020, 50 Pages</t>
  </si>
  <si>
    <t>sans contrat : 14 346 € avec contrat : 13 996 €</t>
  </si>
  <si>
    <t>2012-001-mod01-ext02
2012-001-mod01-ext02-mod01
2012-001-mod01-ext02-mod02
2012-001-mod07-ext02</t>
  </si>
  <si>
    <t>mini : 1,8 kW/j
maxi : 2,845 kW/j</t>
  </si>
  <si>
    <t>de 74 à 117 € TTC/an</t>
  </si>
  <si>
    <t xml:space="preserve"> 44 dB (Secoh JDK-S-150) ou 48 dB (Airmac DBMX150)</t>
  </si>
  <si>
    <t>sans contrat : 22 963 € avec contrat : 22 613 €</t>
  </si>
  <si>
    <t>2012-001-mod01-ext01
2012-001-mod01-ext01-mod01
2012-001-mod01-ext01-mod02
2012-001-mod07-ext01</t>
  </si>
  <si>
    <t>mini : 1,207 kW/j
maxi :1,695 kW/j</t>
  </si>
  <si>
    <t>de 50 à 70 € TTC/an</t>
  </si>
  <si>
    <t xml:space="preserve"> &lt;42 dB (Secoh JDK-S-100) ou 38 dB (Hiblow HP100)</t>
  </si>
  <si>
    <t>sans contrat : 18 714 € avec contrat : 18 364 €</t>
  </si>
  <si>
    <t>2012-001-mod03
2012-001-mod05
2012-001-mod07</t>
  </si>
  <si>
    <t>mini : 0,562 kW/j
maxi : 0,992 kW/j</t>
  </si>
  <si>
    <t>de 23 à 41 € TTC/an</t>
  </si>
  <si>
    <t xml:space="preserve"> 34 dB (Thomas AP60N) ou 35 dB (Hiblow HP-60)</t>
  </si>
  <si>
    <t>sans contrat : 14 561 € avec contrat : 14 221 €</t>
  </si>
  <si>
    <t>sans contrat : 13 935 € avec contrat : 13 585 €</t>
  </si>
  <si>
    <t>2017-008-mod01</t>
  </si>
  <si>
    <t xml:space="preserve"> &lt;43 dB (Secoh JDK-S-80) ou 35 dB (Thomas AP-80H)</t>
  </si>
  <si>
    <t xml:space="preserve">2017-008-mod01-ext01 </t>
  </si>
  <si>
    <t>texte n°82 du 16/11/2018 annulé et remplacé par le texte n°211 du 11/02/21</t>
  </si>
  <si>
    <t>11 mois</t>
  </si>
  <si>
    <t>Guide de l'usager BIOXYMOP, modèle BIOXYMOP 6027/06 (6 EH), modèle BIOXYMOP 6027/05 (5 EH), SIMOP, octobre 2020, 44 Pages</t>
  </si>
  <si>
    <t>Installation, montage et fonctionnement des microstations d'épuration AQUATEC VFL® type AT, 07/04/2021, 44 pages</t>
  </si>
  <si>
    <r>
      <t>cuve cylindrique :
diamètre : 2,28
hauteur : 2,</t>
    </r>
    <r>
      <rPr>
        <sz val="10"/>
        <color rgb="FFFF0000"/>
        <rFont val="Verdana"/>
        <family val="2"/>
      </rPr>
      <t>3</t>
    </r>
    <r>
      <rPr>
        <sz val="10"/>
        <rFont val="Verdana"/>
        <family val="2"/>
      </rPr>
      <t>0</t>
    </r>
  </si>
  <si>
    <t>Texte n°96 du 28/06/16
Annulé et remplacé par
le texte n°215 du 26/12/2020</t>
  </si>
  <si>
    <t>INNOCLAIR</t>
  </si>
  <si>
    <t>Nouvelle Génération NG4 Avenir</t>
  </si>
  <si>
    <t>2014-015-mod01-ext01</t>
  </si>
  <si>
    <t>Texte n°215 du 26/12/2020</t>
  </si>
  <si>
    <t>Nouvelle Génération NG6 Avenir</t>
  </si>
  <si>
    <t>2014-015-mod03</t>
  </si>
  <si>
    <t>Texte n° 104 du 16/12/2020</t>
  </si>
  <si>
    <t>X-PERCO R-90 5 EH monocuve</t>
  </si>
  <si>
    <t>X-PERCO R-90 5 EH bicuve</t>
  </si>
  <si>
    <t>2013-12-mod05</t>
  </si>
  <si>
    <t>2013-12-mod06</t>
  </si>
  <si>
    <t>X-PERCO R-90 6 EH monocuve</t>
  </si>
  <si>
    <t>2013-12-mod05-ext10</t>
  </si>
  <si>
    <t>X-PERCO R-90 6 EH bicuve</t>
  </si>
  <si>
    <t>2013-12-mod05-ext11</t>
  </si>
  <si>
    <t>Guide de l’usager – X-Perco® France R-90 – 5 et 6 EH, 29 octobre 2020, 67 pages</t>
  </si>
  <si>
    <t>entrée d’air par la canalisation de chute des eaux usées prolongée jusqu’au dessus du toit
+ 
entrée d'air du  filtre au-dessus du sol avec un chapeau d'évent
+
ventilation secondaire du traitement amenée au faîte du toit et munie d'un extracteur</t>
  </si>
  <si>
    <t>10 ans cuves, média filtrant, dispositifs de distribution et de répartition
2 ans pour le restant hors accessoires</t>
  </si>
  <si>
    <t>1 150 Kg</t>
  </si>
  <si>
    <t>1 200 Kg</t>
  </si>
  <si>
    <t>Fosse toutes eaux : 180 Kg
Filtre : 1  020 Kg</t>
  </si>
  <si>
    <t>Fosse toutes eaux : 2,65 x 1,28 x 1,70
Filtre : 2,65 x 1,24 x 1,70</t>
  </si>
  <si>
    <t>6,3 m²</t>
  </si>
  <si>
    <t>RIKUTEC france</t>
  </si>
  <si>
    <t>ACTIFILTREO 185 modèle 5 EH / 4000</t>
  </si>
  <si>
    <t>2021-001-mod04-ext01</t>
  </si>
  <si>
    <t>2021-001-mod05-ext01</t>
  </si>
  <si>
    <t>2021-001-mod04-ext02</t>
  </si>
  <si>
    <t>ACTIFILTREO 185 modèle 6 EH / 4000</t>
  </si>
  <si>
    <t>2021-001-mod05-ext02</t>
  </si>
  <si>
    <t>2021-001-mod04</t>
  </si>
  <si>
    <t>ACTIFILTREO 185 modèle 8 EH / 5000</t>
  </si>
  <si>
    <t>2021-001-mod05</t>
  </si>
  <si>
    <t>2021-CERIB-004 du 29/07/2021</t>
  </si>
  <si>
    <t>ACTIFILTREO 185 Kit pompe modèle 5 EH / 4000</t>
  </si>
  <si>
    <t>ACTIFILTREO 185 Kit pompe modèle 6 EH / 4000</t>
  </si>
  <si>
    <t>ACTIFILTREO 185 Kit pompe modèle 8 EH / 5000</t>
  </si>
  <si>
    <t>ACTIFILTREO 185 et 185 avec KIT POMPE - Modèles de 5 EH jusqu'à 8 EH, 12 juillet2021, 56 pages)</t>
  </si>
  <si>
    <t>6 697 € hors kit pompe</t>
  </si>
  <si>
    <t>7 022 € hors kit pompe</t>
  </si>
  <si>
    <t>7 787 € hors kit pompe</t>
  </si>
  <si>
    <t>9 736 € avec kit pompe</t>
  </si>
  <si>
    <t>9 961 € avec kit pompe</t>
  </si>
  <si>
    <t>10 665 € avec kit pompe</t>
  </si>
  <si>
    <t>Cuve et équipements dont média filtrant : 20 ans
Equipements électromécaniques : 2 ans</t>
  </si>
  <si>
    <t>4,788 x 1,850 x 1,510</t>
  </si>
  <si>
    <t>5,140 x 1,850 x 1,510</t>
  </si>
  <si>
    <t>6,454 x 1,850 x 1,510</t>
  </si>
  <si>
    <t>8,85 m²</t>
  </si>
  <si>
    <t>9,51 m²</t>
  </si>
  <si>
    <t>11,94 m²</t>
  </si>
  <si>
    <t>570 kg</t>
  </si>
  <si>
    <t>2021-003-ext01</t>
  </si>
  <si>
    <t>2021-CERIB-003 du 21/06/2021</t>
  </si>
  <si>
    <t>Filtre SIMBIOSE FBRI modèle 5 EH</t>
  </si>
  <si>
    <t>Filtre SIMBIOSE FB modèle 5 EH</t>
  </si>
  <si>
    <t>2021-003-mod01-ext01</t>
  </si>
  <si>
    <t>Filtre SIMBIOSE FBRI modèle 6 EH</t>
  </si>
  <si>
    <t>Filtre SIMBIOSE FB modèle 6 EH</t>
  </si>
  <si>
    <t>2021-003</t>
  </si>
  <si>
    <t>2021-003-mod01</t>
  </si>
  <si>
    <t>Filtre SIMBIOSE FBRI modèle 10 EH</t>
  </si>
  <si>
    <t>Filtre SIMBIOSE FB modèle 10 EH</t>
  </si>
  <si>
    <t>2021-003-ext02</t>
  </si>
  <si>
    <t>2021-003-mod01-ext02</t>
  </si>
  <si>
    <t>Filtre SIMBIOSE FBRI modèle 12 EH</t>
  </si>
  <si>
    <t>Filtre SIMBIOSE FB modèle 12 EH</t>
  </si>
  <si>
    <t>2021-003-ext03</t>
  </si>
  <si>
    <t>2021-003-mod01-ext03</t>
  </si>
  <si>
    <t>Filtre SIMBIOSE FBRI modèle 18 EH</t>
  </si>
  <si>
    <t>Filtre SIMBIOSE FB modèle 18 EH</t>
  </si>
  <si>
    <t>2021-003-ext04</t>
  </si>
  <si>
    <t>2021-003-mod01-ext04</t>
  </si>
  <si>
    <t>Filtre SIMBIOSE FBRI modèle 20 EH</t>
  </si>
  <si>
    <t>Filtre SIMBIOSE FB modèle 20 EH</t>
  </si>
  <si>
    <t>2021-003-ext05</t>
  </si>
  <si>
    <t>2021-003-mod01-ext05</t>
  </si>
  <si>
    <t>Guide de l'usager et de l'installateur - Filtre SIMBIOSE FB et SIMBIOSE FBRI - 5 EH 6 EH 10 EH 12 EH 18 EH 20 EH, 15/06/2021, 85 pages)</t>
  </si>
  <si>
    <t>2021-001-ext01</t>
  </si>
  <si>
    <t>380 kg</t>
  </si>
  <si>
    <t>entrée d’air de la fosse toutes eaux par la canalisation de chute des eaux usées prolongée jusqu’au-dessus du toit + Un chapeau, muni d’un
filtre anti-insecte coiffera cette prise d’air au niveau du soL + extraction des gaz de la fosse toutes eaux et du filtre par une canalisation ramenée au-dessus du faîte du toit et munie d'un extracteur</t>
  </si>
  <si>
    <t>autorisé -la pompe doit rester connectée</t>
  </si>
  <si>
    <t xml:space="preserve">ACTIFILTRE 185 modèle 5 EH </t>
  </si>
  <si>
    <t>2021-001-mod02-ext01</t>
  </si>
  <si>
    <t>1 cuve divisée en deuxs compartiments  :- un compartiment de traitement primaire (fosse toutes eaux) de 2,57 m3- un compartiment de traitement secondaire (filtre compacte) avec média filtrant (fibres synthétiques inaltérables) de 1,56 m² .</t>
  </si>
  <si>
    <t>2021-001-ext02</t>
  </si>
  <si>
    <t>3,148 x 1,850 x 1,510</t>
  </si>
  <si>
    <t>5,82m²</t>
  </si>
  <si>
    <t>ACTIFILTRE 185 modèle 6 EH</t>
  </si>
  <si>
    <t>2021-001-mod02-ext02</t>
  </si>
  <si>
    <t>2021-001</t>
  </si>
  <si>
    <t>3,883 x 1,850 x 1,510</t>
  </si>
  <si>
    <t>7,18 m²</t>
  </si>
  <si>
    <t xml:space="preserve">ACTIFILTRE 185 modèle 8 EH </t>
  </si>
  <si>
    <t>2021-001-mod 02</t>
  </si>
  <si>
    <t>2021-001-ext03</t>
  </si>
  <si>
    <t>2021-001-mod01-ext03</t>
  </si>
  <si>
    <t>5,617 x 1,850 x 1,510</t>
  </si>
  <si>
    <t>10,39 m²</t>
  </si>
  <si>
    <t>640 kg</t>
  </si>
  <si>
    <t xml:space="preserve">ACTIFILTRE 185 modèle 12EH       </t>
  </si>
  <si>
    <t>2021-001-mod02-ext03</t>
  </si>
  <si>
    <t>2021-001-mod03-ext03</t>
  </si>
  <si>
    <t>2021-001-ext04</t>
  </si>
  <si>
    <t>6,747 x 1,850 x 1,510</t>
  </si>
  <si>
    <t>12,48 m²</t>
  </si>
  <si>
    <t>750 Kg</t>
  </si>
  <si>
    <t xml:space="preserve">ACTIFILTRE 185 Kit pompe modèle 16EH        (bi-cuve) </t>
  </si>
  <si>
    <t>2021-001-mod01-ext04</t>
  </si>
  <si>
    <t>7,225 x 1,850 x 1,510</t>
  </si>
  <si>
    <t>13,37 m²</t>
  </si>
  <si>
    <t>780 Kg</t>
  </si>
  <si>
    <t xml:space="preserve">ACTIFILTRE 185 modèle 16EH       </t>
  </si>
  <si>
    <t>2021-001-mod02-ext04</t>
  </si>
  <si>
    <t xml:space="preserve">ACTIFILTRE 185  modèle 16EH                                       (bi-cuve) </t>
  </si>
  <si>
    <t>2021-001-mod03-ext04</t>
  </si>
  <si>
    <t>2021-001-ext05</t>
  </si>
  <si>
    <t>8,210 x 1,850 x 1,510</t>
  </si>
  <si>
    <t>15,19 m²</t>
  </si>
  <si>
    <t>910 kg</t>
  </si>
  <si>
    <t>2021-001-mod01-ext05</t>
  </si>
  <si>
    <t>8,620 x 1,850 x 1,510</t>
  </si>
  <si>
    <t>15,95 m²</t>
  </si>
  <si>
    <t>940 kg</t>
  </si>
  <si>
    <t xml:space="preserve">ACTIFILTRE 185 modèle 20EH       </t>
  </si>
  <si>
    <t>2021-001-mod02-ext05</t>
  </si>
  <si>
    <t xml:space="preserve">ACTIFILTRE 185  modèle 20EH                                       (bi-cuve) </t>
  </si>
  <si>
    <t>2021-001-mod03-ext05</t>
  </si>
  <si>
    <r>
      <t>2 cuves assemblées entre-elles :
1 fosse toutes eaux de 3,18 m</t>
    </r>
    <r>
      <rPr>
        <vertAlign val="superscript"/>
        <sz val="10"/>
        <rFont val="Verdana"/>
        <family val="2"/>
      </rPr>
      <t xml:space="preserve">3
</t>
    </r>
    <r>
      <rPr>
        <sz val="10"/>
        <rFont val="Verdana"/>
        <family val="2"/>
      </rPr>
      <t>+
1 filtre compact de 2,55 m² avec du Xylit en média filtrant</t>
    </r>
  </si>
  <si>
    <r>
      <t>2 cuves séparées :
1 fosse toutes eaux de 3,18 m</t>
    </r>
    <r>
      <rPr>
        <vertAlign val="superscript"/>
        <sz val="10"/>
        <rFont val="Verdana"/>
        <family val="2"/>
      </rPr>
      <t xml:space="preserve">3
</t>
    </r>
    <r>
      <rPr>
        <sz val="10"/>
        <rFont val="Verdana"/>
        <family val="2"/>
      </rPr>
      <t>+
1 filtre compact de 2,55 m² avec du Xylit en média filtrant</t>
    </r>
  </si>
  <si>
    <t>Fosse toutes eaux : 180 Kg
Filtre : 970 Kg</t>
  </si>
  <si>
    <t>Avec contrat : 7 270 €
Sans contrat : 8 920 €</t>
  </si>
  <si>
    <t>Avec contrat : 7 922 €
Sans contrat : 9 572 €</t>
  </si>
  <si>
    <t>Guide d’utilisation d’une microstation d’assainissement non collectif - Gamme «Nouvelle Génération», 6 novembre 2020, 47 pages</t>
  </si>
  <si>
    <t>Texte n°74 du 18/09/14 annulé et remplacé par le texte n°104 du 17/09/2015 annulé et remplacé par le texte n°96 du 28/06/16 Annulé et remplacé par
le texte n°215 du 26/12/2020</t>
  </si>
  <si>
    <t>Texte n°96 du 28/06//16 Annulé et remplacé par
le texte n°215 du 26/12/2020</t>
  </si>
  <si>
    <t>2,30 x 1,32 x 2,03</t>
  </si>
  <si>
    <t>1 cuve rectangulaire (2,98 m³) 2 compartiments
réacteur biologique (2,07 m³)
clarificateur comprenant une zone siphoïde (0,91 m³)</t>
  </si>
  <si>
    <t>1 cuve rectangulaire (3,61 m³) 2 compartiments
réacteur biologique (2,98 m³)
clarificateur comprenant une zone siphoïde (0,91 m³)</t>
  </si>
  <si>
    <t>229 kg</t>
  </si>
  <si>
    <t>1 diffuseur d'air sous forme de disque, placé au fond du réacteur</t>
  </si>
  <si>
    <t>150 à 350 € TTC</t>
  </si>
  <si>
    <t>150 à 420 € TTC</t>
  </si>
  <si>
    <t>sans contrat : 11 929 €
avec contrat : 12 629 €</t>
  </si>
  <si>
    <t>sans contrat : 14 302  € avec contrat : 15 002 €</t>
  </si>
  <si>
    <t>sans contrat : 13 281 €
avec contrat : 14 121 €</t>
  </si>
  <si>
    <t>sans contrat : 15 848 €
avec contrat : 16 688 €</t>
  </si>
  <si>
    <t>Date de parution</t>
  </si>
  <si>
    <t>Guide de l'usager des modèles 6 [HS06], 9 [HS09] et 12EH [HS12], Hydrostep, micro-stations à lit fluidisé, octobre 2020, 36 pages</t>
  </si>
  <si>
    <t>Cuve : Polyéthylène
Cloisons : polyester renforcé en fibre de verre</t>
  </si>
  <si>
    <t>Cuve : PEHD rotomoulé 
Cloisons : polyester renforcé en fibre de verre</t>
  </si>
  <si>
    <t>1 cuve rectangulaire de 3,72 m3 divisée en 3 compartiments :
décanteur primaire de 1,78 m3
aérateur biologique de 0,90 m3 clarificateur de 1,04 m3
+ boitier de commande et aérateur
+ ventilation primaire
+ ventilation d'extraction</t>
  </si>
  <si>
    <t>2,83 x 1,95 x 2,03</t>
  </si>
  <si>
    <t>Aereateur à bulle fines 
sous forme de  disque
à membrane perforée</t>
  </si>
  <si>
    <t>entrée d’air par la canalisation de chute des eaux usées prolongée jusqu’au dessus du toit
+ 
ventilation secondaire amenée 40 cm au-dessus du faîtage du toit et munie d'un extracteur</t>
  </si>
  <si>
    <t>34 à 35</t>
  </si>
  <si>
    <t>49,61 à 69,63 €</t>
  </si>
  <si>
    <t>Monocuve à 3 compartiments :
décanteur primaire (2,60 m³)
réacteur biologique (1,29 m³)
clarificateur (1,42 m³)</t>
  </si>
  <si>
    <t>Monocuve à 3 compartiments :
décanteur primaire (3,92 m³)
réacteur biologique (1,79  m³)
clarificateur (2,21 m³)</t>
  </si>
  <si>
    <t>Cuve : Polyéthylène                                      Cloisons : Polyester renforcé de fibre de verre</t>
  </si>
  <si>
    <t>406 kg</t>
  </si>
  <si>
    <t xml:space="preserve"> texte n°128 du 21 décembre 2013 annulé et remplacé par le texte n°110 du 22 janvier 2015 annulé et remplacé par  le texte n°170 du 13 novembre 2015 annulé et remplacé par le texte n°115 du 26 avril 2016 annulé et remplacé par le texte n° 99 du 04/06/2016  annulé et remplacé par le texte n°211 du 10/02/21</t>
  </si>
  <si>
    <t xml:space="preserve"> texte n°110 du 22 janvier 2015 annulé et remplacé par  le texte n°170 du 13 novembre 2015 annulé et remplacé par le texte n°115 du 26 avril 2016 annulé et remplacé par le texte n° 99 du 04/06/2016  annulé et remplacé par le texte n°211 du 10/02/21</t>
  </si>
  <si>
    <t>texte n°99  du 8 juin 2013 annulé et remplacé par le texte n°128 du 21 décembre 2013 annulé et remplacé par le texte n°110 du 22 janvier 2015 annulé et remplacé par  le texte n°170 du 13 novembre 2015 annulé et remplacé par le texte n°115 du 26 avril 2016 annulé et remplacé par le texte n° 99 du 04/06/2016  annulé et remplacé par le texte n°211 du 10/02/21</t>
  </si>
  <si>
    <t>BIOXYMOP 6027/06</t>
  </si>
  <si>
    <t>BIOXYMOP 6027/05</t>
  </si>
  <si>
    <t>Texte °66 du 25 août 2017 et texte n°82 du 16/11/2018 annulé et remplacé par le texte n°211 du 11/02/21</t>
  </si>
  <si>
    <t>1  Aérateur à fines bulles  sous forme de disque microperforé</t>
  </si>
  <si>
    <t xml:space="preserve">sans contrat : 14 017 € 
avec contrat : 13 792 </t>
  </si>
  <si>
    <t>sans contrat : 12 763 €
avec contrat : 12 538 €</t>
  </si>
  <si>
    <t>Mecanique (pompe) + sonore et visuelle avec Kit alarme (optionnel)</t>
  </si>
  <si>
    <t>sonore et visuelle avec Kit alarme (optionnel)</t>
  </si>
  <si>
    <t>1,65 €/an</t>
  </si>
  <si>
    <t>2,05 €/an</t>
  </si>
  <si>
    <t>2,87€/an</t>
  </si>
  <si>
    <t>4,51 €/an</t>
  </si>
  <si>
    <t>0,11 kwh/j</t>
  </si>
  <si>
    <t>5,75 €/an</t>
  </si>
  <si>
    <t>0,18 kWh/jour</t>
  </si>
  <si>
    <t>7,40 €/an</t>
  </si>
  <si>
    <t>Peu comlexe, peu fréquente et peu coûteuse</t>
  </si>
  <si>
    <t>12917 € (sans kit pompe)</t>
  </si>
  <si>
    <t>11447 € sans kit pompe</t>
  </si>
  <si>
    <t>8947 € sans kit pompe</t>
  </si>
  <si>
    <t>6182 € sans kit pompe</t>
  </si>
  <si>
    <t>5857 € sans kit pompe</t>
  </si>
  <si>
    <r>
      <t>1 cuve divisée en trois compartiments  :
- un compartiment de traitement primaire (fosse toutes eaux) de 2,57 m</t>
    </r>
    <r>
      <rPr>
        <vertAlign val="superscript"/>
        <sz val="10"/>
        <color theme="1"/>
        <rFont val="Verdana"/>
        <family val="2"/>
      </rPr>
      <t>3</t>
    </r>
    <r>
      <rPr>
        <sz val="10"/>
        <color theme="1"/>
        <rFont val="Verdana"/>
        <family val="2"/>
      </rPr>
      <t xml:space="preserve">
- un compartiment de traitement secondaire (filtre compacte) avec média filtrant (fibres synthétiques inaltérables) de 1,56 m²
- un compartiment totalment indépendant de récupération d'eaux de pluie d'environ 4 m</t>
    </r>
    <r>
      <rPr>
        <vertAlign val="superscript"/>
        <sz val="10"/>
        <color theme="1"/>
        <rFont val="Verdana"/>
        <family val="2"/>
      </rPr>
      <t>3</t>
    </r>
  </si>
  <si>
    <r>
      <t>1 cuve divisée en trois compartiments  :
- un compartiment de traitement primaire (fosse toutes eaux) de 3,30 m</t>
    </r>
    <r>
      <rPr>
        <vertAlign val="superscript"/>
        <sz val="10"/>
        <color theme="1"/>
        <rFont val="Verdana"/>
        <family val="2"/>
      </rPr>
      <t>3</t>
    </r>
    <r>
      <rPr>
        <sz val="10"/>
        <color theme="1"/>
        <rFont val="Verdana"/>
        <family val="2"/>
      </rPr>
      <t xml:space="preserve">
- un compartiment de traitement secondaire (filtre compacte) avec média filtrant (fibres synthétiques inaltérables) de 1,56 m²
- un compartiment totalment indépendant de récupération d'eaux de pluie d'environ 4 m</t>
    </r>
    <r>
      <rPr>
        <vertAlign val="superscript"/>
        <sz val="10"/>
        <color theme="1"/>
        <rFont val="Verdana"/>
        <family val="2"/>
      </rPr>
      <t>3</t>
    </r>
  </si>
  <si>
    <r>
      <t>1 cuve divisée en trois compartiments  :
- un compartiment de traitement primaire (fosse toutes eaux) de 4,74 m</t>
    </r>
    <r>
      <rPr>
        <vertAlign val="superscript"/>
        <sz val="10"/>
        <color theme="1"/>
        <rFont val="Verdana"/>
        <family val="2"/>
      </rPr>
      <t>3</t>
    </r>
    <r>
      <rPr>
        <sz val="10"/>
        <color theme="1"/>
        <rFont val="Verdana"/>
        <family val="2"/>
      </rPr>
      <t xml:space="preserve">
- un compartiment de traitement secondaire (filtre compacte) avec média filtrant (fibres synthétiques inaltérables) de 1,56 m²
- un compartiment totalment indépendant de récupération d'eaux de pluie d'environ 5,5 m</t>
    </r>
    <r>
      <rPr>
        <vertAlign val="superscript"/>
        <sz val="10"/>
        <color theme="1"/>
        <rFont val="Verdana"/>
        <family val="2"/>
      </rPr>
      <t>3</t>
    </r>
  </si>
  <si>
    <t>2,796 x 1,850 x 1,510</t>
  </si>
  <si>
    <t>Gravitaire + rejet via une pompe</t>
  </si>
  <si>
    <t>texte n°85 du 17/03/2012 annulé et remplacé par le texte n°79 du 24/05/2014 annulé et remplacé par le texte n°172 du 30/06/2016
annulé et remplacé par le texte n°110 du 19/09/2020 annulé et remplacé par l'avis du CERIB en date du 12/04/2021</t>
  </si>
  <si>
    <t>texte n°79 du 24/05/2014 annulé et remplacé par le texte n°172 du 30/06/2016
annulé et remplacé par le texte n°110 du 19/09/2020 annulé et remplacé par l'avis du CERIB en date du 12/04/2021</t>
  </si>
  <si>
    <t>texte n°172 du 30/06/2016
annulé et remplacé par le texte n°110 du 19/09/2020 annulé et remplacé par l'avis du CERIB en date du 12/04/2021</t>
  </si>
  <si>
    <t>Texte n°110 du 19/09/2020 annulé et remplacé par l'avis du CERIB en date du 12/04/2021</t>
  </si>
  <si>
    <t>2 cuves :
- 1  fosse septique toutes eaux de 3 m³ (4 modèles possibles) 
- 1 cuve de filtre compact de 2,44 m² avec plaquettes de pin en média filtrant</t>
  </si>
  <si>
    <t>3 cuves :
- 1  fosse septique toutes eaux de 6 ou 7 m³ (3 modèles possibles) 
- 2 cuves de filtre compact de 4,88 m² (2 x 2,44) avec plaquettes de pin en média filtrant</t>
  </si>
  <si>
    <t>4 cuves :
- 1  fosse septique toutes eaux de 10 m³ (3 modèles possibles) 
- 3 cuves de filtre compact de 7,32 m² (3 x 2,44) avec plaquettes de pin en média filtrant</t>
  </si>
  <si>
    <t>Fosse septique : béton ou polyéthylène  Filtre compact : béton</t>
  </si>
  <si>
    <t>entrée d’air de la fosse toutes eaux par la canalisation de chute des eaux usées prolongée jusqu’au-dessus du toit +  extraction des gaz de la fosse toutes eaux et du filtre par une canalisation ramenée au-dessus du faîte du toit et munie d'un extracteur + entrée d'air au niveau du couvercle du filtre</t>
  </si>
  <si>
    <t>20 ou 24 mois (selon modèle de fosse)</t>
  </si>
  <si>
    <t>avec ou sans nappe (attention en 1 fosse SIMOP le permet pas)</t>
  </si>
  <si>
    <t xml:space="preserve">      Fosses : de 30 à 80 cm             Filtre : 75 cm</t>
  </si>
  <si>
    <t xml:space="preserve">      Fosses : de 30 à 80 cm             Filtres : 75 cm</t>
  </si>
  <si>
    <t>2,25 x 2,40 x 1,45</t>
  </si>
  <si>
    <t>5,40 m²</t>
  </si>
  <si>
    <t>3 900 kg</t>
  </si>
  <si>
    <t>Filtre : 2,65 x 1,23 x 1,45</t>
  </si>
  <si>
    <t>2  Filtres :2 x  (2,65 x 1,23 x 1,45)</t>
  </si>
  <si>
    <t>3  Filtres :3 x  (2,65 x 1,23 x 1,45)</t>
  </si>
  <si>
    <t>1 filtre double : 2,25 x 2,40 x 1,45</t>
  </si>
  <si>
    <t>2  filtres double:2 x (2,25 x 2,40 x 1,45)</t>
  </si>
  <si>
    <t>3 cuves :
- 1  fosse septique toutes eaux de 10 m³ (3 modèles possibles) 
- 2 filtres doubles  8,28 m² (4 x 2,44) avec plaquettes de pin en média filtrant</t>
  </si>
  <si>
    <t>2 cuves :
- 1  fosse septique toutes eaux de 5 m³ (2 modèles possibles) 
- 1 filtre double  4,14 m² (2 x 2,07) avec plaquettes de pin en média filtrant</t>
  </si>
  <si>
    <r>
      <t>1 cuve parallélépipédique divisée en deux compartiments :
- une fosse toutes eaux de 2,55 m</t>
    </r>
    <r>
      <rPr>
        <vertAlign val="superscript"/>
        <sz val="10"/>
        <rFont val="Verdana"/>
        <family val="2"/>
      </rPr>
      <t>3</t>
    </r>
    <r>
      <rPr>
        <sz val="10"/>
        <rFont val="Verdana"/>
        <family val="2"/>
      </rPr>
      <t xml:space="preserve">
- un filtre de 2,07 m² avec des plaquettes de pin en média filtrant</t>
    </r>
  </si>
  <si>
    <t>Filtre : 3 900 kg</t>
  </si>
  <si>
    <t>Filtre double : 4 350  kg</t>
  </si>
  <si>
    <t>2 Filtres : 2 x 3 900 kg</t>
  </si>
  <si>
    <t>3 Filtres : 3 x 3 900 kg</t>
  </si>
  <si>
    <t>2 Filtres double :2 x  4 350  kg</t>
  </si>
  <si>
    <t>Visuelle ou sonore</t>
  </si>
  <si>
    <t>Visuelle ou sonore (optionnelle)</t>
  </si>
  <si>
    <t xml:space="preserve">ACTIFILTRE 185  modèle 12EH (bi-cuve) </t>
  </si>
  <si>
    <t>fosse septique toutes eaux &lt; 50 %</t>
  </si>
  <si>
    <t>3,26 m² (sans la Fosse)</t>
  </si>
  <si>
    <t>5,40 m² (sans la Fosse)</t>
  </si>
  <si>
    <t>6,52 m² (sans la Fosse)</t>
  </si>
  <si>
    <t>9,78 m² (sans la Fosse)</t>
  </si>
  <si>
    <t>10,80 m² (sans la Fosse)</t>
  </si>
  <si>
    <t>-31 cm (sans la fosse)</t>
  </si>
  <si>
    <t>-112 cm (sans la fosse)</t>
  </si>
  <si>
    <t>Avec contrat : 15 799 à 16 114 €     Sans contrat : 17 449 à 17 764 €</t>
  </si>
  <si>
    <t>Avec contrat : 14 853  à 15 158 €     Sans contrat : 16 493 à 16 808 €</t>
  </si>
  <si>
    <t>Avec contrat : 9 765 €                     Sans contrat : 10 425 €</t>
  </si>
  <si>
    <t>Avec contrat : 8 864 €                       Sans contrat : 9 524 €</t>
  </si>
  <si>
    <t>Avec contrat : 15 290 €                    Sans contrat : 16 940 €</t>
  </si>
  <si>
    <t>Avec contrat : 14 352 €                       Sans contrat : 16 002 €</t>
  </si>
  <si>
    <t>Avec contrat : 9 137 €                        Sans contrat : 9 797 €</t>
  </si>
  <si>
    <t>Avec contrat : 8 245 €                         Sans contrat : 8 905 €</t>
  </si>
  <si>
    <t>Avec contrat : 21 327 €                    Sans contrat : 22 977 €</t>
  </si>
  <si>
    <t>Avec contrat : 20 306 €                    Sans contrat : 21 956 €</t>
  </si>
  <si>
    <t>Avec contrat : 22 996 €                    Sans contrat : 24 646 €</t>
  </si>
  <si>
    <t>Avec contrat : 21 957 €                    Sans contrat : 23 607 €</t>
  </si>
  <si>
    <t>Cuve béton, média filtrant, auget, plaques de distributions : 10 ans Pompe : 2 ans  Alarme : 1 an</t>
  </si>
  <si>
    <t>Cuve béton, média filtrant, auget, plaques de distributions : 10 ans Alarme (optionnelle) : 1 an</t>
  </si>
  <si>
    <t>texte du 9/07/2010 annulé et remplacé par le texte du 19/07/2011 annulé et remplacé par le texte n°87 du 25/07/2012 
annulé et remplacé par le texte n°125 du 03/11/2012 annulé par le texte n°106 du 12/07/2013</t>
  </si>
  <si>
    <t>Texte n°112 du 07/07/2015</t>
  </si>
  <si>
    <t>ECOROCK modèle Solution 6 V2</t>
  </si>
  <si>
    <t>2021-CSTB-N°002 du 21 octobre 2021</t>
  </si>
  <si>
    <t>2 cuves :
1 fosse toutes eaux de 3000 L
+
1 filtre avec média filtrant BIOROCK (surface utile : 2,47 m2)</t>
  </si>
  <si>
    <t>Fosse toutes eaux : 1,150 x 2,150 x 2,075
Filtre : 1,150 x 1,150 x 2,075</t>
  </si>
  <si>
    <t>7,35 m2</t>
  </si>
  <si>
    <t>FTE = - 2 cm
Filtre = -109,8 cm</t>
  </si>
  <si>
    <t>FTE = 200 kg
Filtre = 185 kg</t>
  </si>
  <si>
    <t>La FTE est ventilée par une entrée d’air constituée par la canalisation d’amenée des eaux usées qui est prolongée jusqu’à l’air libre au-dessus du toit de l’habitation. L’extraction des gaz des dispositifs de traitementest assurée par une canalisation rapportée à 40 cm au-dessus du faîtage du toit de l’habitation avec un extracteur.
Le filtre possède une entrée d’air située au-dessus du sol, équipée d’un chapeau d’évent.</t>
  </si>
  <si>
    <t>Guide utilisateur - ECOROCK jusqu'à 20 EH -21 octobre 2021 (77 pages)</t>
  </si>
  <si>
    <t>136 €/an</t>
  </si>
  <si>
    <t>Cuve : 25 ans
Média filtrant : 10 ans
Options impliquant l'utilisation d'électricité : 2 ans</t>
  </si>
  <si>
    <t>ECOROCK modèle Solution 8 V2</t>
  </si>
  <si>
    <t>2 cuves :
1 fosse toutes eaux de 5000 L
+
1 filtre avec média filtrant BIOROCK (surface utile : 3,67 m2)</t>
  </si>
  <si>
    <t>Fosse toutes eaux : 1,150 x 3800 x 2,280
Filtre : 1,150 x 1,150 x 2,075</t>
  </si>
  <si>
    <t>10,24 m2</t>
  </si>
  <si>
    <t>FTE = - 4 cm
Filtre = -109,8 cm</t>
  </si>
  <si>
    <t>FTE = 390 kg
Filtre = 197 kg</t>
  </si>
  <si>
    <t>154 € / an</t>
  </si>
  <si>
    <t>ECOROCK modèle Solution 10 V2</t>
  </si>
  <si>
    <t>2017-003-ext06</t>
  </si>
  <si>
    <t xml:space="preserve">Fosse toutes eaux : 1,150 x 3800 x 2,280
Filtre : 1,450 x 1,15 x 2,075 </t>
  </si>
  <si>
    <t>10,76 m2</t>
  </si>
  <si>
    <t>FTE = 390 kg
Filtre = 232 kg</t>
  </si>
  <si>
    <t>182 €/an</t>
  </si>
  <si>
    <t>ECOROCK modèle Solution 15 V2</t>
  </si>
  <si>
    <t>2017-003-ext08</t>
  </si>
  <si>
    <t>15 EH</t>
  </si>
  <si>
    <t>2 cuves :
1 fosse toutes eaux de 7500 L
+
1 filtre avec média filtrant BIOROCK (surface utile : 3,14 m2)</t>
  </si>
  <si>
    <t>Fosse toutes eaux : 3,083 x 2,260 x 2,706 
Filtre : 2,150 x 1,150 x 2,075</t>
  </si>
  <si>
    <t>17,53 m2</t>
  </si>
  <si>
    <t>FTE = - 5,9 cm
Filtre = -109,8 cm</t>
  </si>
  <si>
    <t>FTE = 384 kg
Filtre = 304 kg</t>
  </si>
  <si>
    <t>273 €/an</t>
  </si>
  <si>
    <t>ECOROCK modèle Solution 20 V2</t>
  </si>
  <si>
    <t>2017-003-ext10</t>
  </si>
  <si>
    <t>2 cuves :
1 fosse toutes eaux de 10000 L
+
1 filtre avec média filtrant BIOROCK (surface utile : 4,3 m2)</t>
  </si>
  <si>
    <t>Fosse toutes eaux : 3,963 x 2284 x 2,706 
Filtre : 3,80 x 1,15 x 2,28</t>
  </si>
  <si>
    <t>24,94 m2</t>
  </si>
  <si>
    <t>FTE = - 6 cm
Filtre = -135 cm</t>
  </si>
  <si>
    <t>FTE = 515 kg
Filtre = 400 kg</t>
  </si>
  <si>
    <t>291 €/an</t>
  </si>
  <si>
    <t>Jardin d'Assainissement CAREX modèle 5 EH avec pompe</t>
  </si>
  <si>
    <t>2021-005-ext01</t>
  </si>
  <si>
    <t>2021-CERIB-005 du 29/11/2021</t>
  </si>
  <si>
    <t xml:space="preserve">Alimentation en eaux usées brutes
système d'alimentation par pompe
préfiltre bois
filtre végétalisé (carex, menthe, iris…) étanche de 5 m²
regard de collecte et de prélèvement </t>
  </si>
  <si>
    <t xml:space="preserve">préfiltre: PE
Enveloppe filtre  : membrane EPDM de 1,5 mm d'épaisseur
Massif filtrant : graviers (16/25) sur 0,15m; gravillons(4/8) sur 0,05m; sable alluvionnaire lavé (0/4) sur 0,40m 
Protection sanitaire: graviers (10/20) sur 0,10m 
</t>
  </si>
  <si>
    <t>préfiltre bois: 2,75 x 1,19 x 1,57
filtre végétalisé: 2,5 x 2 x 0,7</t>
  </si>
  <si>
    <t>préfiltre bois: 2,44 m²
filtre végétalisé: 5 m²</t>
  </si>
  <si>
    <t>préfiltre: -91 cm 
ou -105 cm
filtre végétalisé: -60 cm</t>
  </si>
  <si>
    <t>préfiltre bois: 130 kg</t>
  </si>
  <si>
    <t>pompe</t>
  </si>
  <si>
    <t>entrée d'air sur le filtre située à 20 cm au dessus du sol et munie d'1 chapeau d'évent</t>
  </si>
  <si>
    <t>1,2 € TTC / an</t>
  </si>
  <si>
    <t>négligeable</t>
  </si>
  <si>
    <t>Préfiltre bois &lt; à 50 %</t>
  </si>
  <si>
    <t>Préfiltre bois: avec ou sans nappe
Filtre végétalisé: hors nappe</t>
  </si>
  <si>
    <t>Guide d'utilisation (Jardin d'assainissement ® CAREX - Modèles 5 EH - 6 EH (gravitaire, avec pompe, ou avec chasse) - Guide de l'usager, 23/11/2021, 52 pages)</t>
  </si>
  <si>
    <t>Préfiltre bois: 60 cm
Filtre végétalisé: 0 cm</t>
  </si>
  <si>
    <t>Jardin d'Assainissement CAREX modèle 5 EH avec chasse</t>
  </si>
  <si>
    <t>2021-005-mod01-ext01</t>
  </si>
  <si>
    <t xml:space="preserve">Alimentation en eaux usées brutes
système d'alimentation gravitaire
préfiltre bois
filtre végétalisé (carex, menthe, iris…) étanche de 5 m²
regard de collecte et de prélèvement </t>
  </si>
  <si>
    <t>Jardin d'Assainissement CAREX modèle 5 EH gravitaire</t>
  </si>
  <si>
    <t>2021-005-mod02-ext01</t>
  </si>
  <si>
    <t>Jardin d'Assainissement CAREX modèle 6 EH avec pompe</t>
  </si>
  <si>
    <t>2021-005</t>
  </si>
  <si>
    <t xml:space="preserve">Alimentation en eaux usées brutes
système d'alimentation par pompe
préfiltre bois
filtre végétalisé (carex, menthe, iris…) étanche de 6 m²
regard de collecte et de prélèvement </t>
  </si>
  <si>
    <t>préfiltre bois: 2,75 x 1,19 x 1,57
filtre végétalisé: 3 x 2 x 0,7</t>
  </si>
  <si>
    <t>préfiltre bois: 2,44 m²
filtre végétalisé: 6 m²</t>
  </si>
  <si>
    <t>Jardin d'Assainissement CAREX modèle 6 EH avec chasse</t>
  </si>
  <si>
    <t xml:space="preserve">Alimentation en eaux usées brutes
système d'alimentation gravitaire
préfiltre bois
filtre végétalisé (carex, menthe, iris…) étanche de 6 m²
regard de collecte et de prélèvement </t>
  </si>
  <si>
    <t>préfiltre bois: 2,75 x 1,19 x 1,57
filtre végétalisé: 3 x 2 x 0,9</t>
  </si>
  <si>
    <t>Jardin d'Assainissement CAREX modèle 6 EH gravitaire</t>
  </si>
  <si>
    <t xml:space="preserve"> ACTIFILTRE 185 avec Kit pompe modèle 5 EH </t>
  </si>
  <si>
    <t>Texte 2021-CERIB-001 du 10 mars 2021 annulé et remplacé  par le Texte 2022-CERIB-001 du 24/02/2022</t>
  </si>
  <si>
    <t>5,17 m²</t>
  </si>
  <si>
    <t>Pas de bruit</t>
  </si>
  <si>
    <t>http://www.assainissement-non-collectif.developpement-durable.gouv.fr/IMG/pdf/guide_usager_rikutec_actifiltre_185_22_02_2022-2.pdf</t>
  </si>
  <si>
    <t xml:space="preserve">ACTIFILTRE 185 avec  Kit pompe modèle 12EH        (bi-cuve) </t>
  </si>
  <si>
    <t xml:space="preserve">ACTIFILTRE 185 avec Kit pompe modèle 20EH        (bi-cuve) </t>
  </si>
  <si>
    <t>PREMIER TECH EAU ET ENVIRONNEMENT</t>
  </si>
  <si>
    <t>EPARCO Filière plate écorces de pin 4 EH</t>
  </si>
  <si>
    <t>2022-002-ext01-mod01</t>
  </si>
  <si>
    <t>41 mois</t>
  </si>
  <si>
    <t>EPARCO - Guide utilisateur - Filière plate écorces de pin - jusqu’à 12 E.H - 2 mars 2022 - 52 pages</t>
  </si>
  <si>
    <t>fosse  : 50 cm
filtre : 25 cm</t>
  </si>
  <si>
    <t>EPARCO Filière plate écorces de pin 5 EH</t>
  </si>
  <si>
    <t>2022-002-mod01</t>
  </si>
  <si>
    <t>EPARCO Filière plate écorces de pin 6 EH</t>
  </si>
  <si>
    <t>2022-002-ext02-mod01</t>
  </si>
  <si>
    <t>31 mois</t>
  </si>
  <si>
    <t>EPARCO Filière plate écorces de pin 7 EH</t>
  </si>
  <si>
    <t>2022-002-ext03-mod01</t>
  </si>
  <si>
    <t>EPARCO Filière plate écorces de pin 8 EH</t>
  </si>
  <si>
    <t>2022-002-ext04-mod01</t>
  </si>
  <si>
    <t>EPARCO Filière plate écorces de pin 10 EH</t>
  </si>
  <si>
    <t>2022-002-ext05-mod01</t>
  </si>
  <si>
    <t>EPARCO Filière plate écorces de pin 12 EH</t>
  </si>
  <si>
    <t>2022-002-ext06-mod01</t>
  </si>
  <si>
    <t>fosse  : 60 cm
filtre : 25 cm</t>
  </si>
  <si>
    <t>BOXEPARCO 5 EH</t>
  </si>
  <si>
    <t>BOXEPARCO 6 EH</t>
  </si>
  <si>
    <t>BOXEPARCO 7 EH</t>
  </si>
  <si>
    <t>BOXEPARCO 8 EH</t>
  </si>
  <si>
    <t>BOXEPARCO 10 EH</t>
  </si>
  <si>
    <t>BOXEPARCO 12 EH</t>
  </si>
  <si>
    <t>BOXEPARCO 4 EH</t>
  </si>
  <si>
    <t>cuves : PEHD
réhausses et couvercles : PP</t>
  </si>
  <si>
    <t>Fosse : 2,66 x 1,19 x 1,56
Filtre : 2,42 x 1,86 x 1,15</t>
  </si>
  <si>
    <t>Fosse : -6
Filtre : -70</t>
  </si>
  <si>
    <t>Fosse : 185kg
Filtre : 900kg</t>
  </si>
  <si>
    <t xml:space="preserve">Fosse : ventilations primaire et secondaire 
Filtre : entrée d'air à 20 cm mini au dessus du sol, avec chapeau d'évent + si rejet en milieu clos ou clapet anti retour : ventillation de la partie basse du filtre prolongé à 50 cm au dessus du terrain. </t>
  </si>
  <si>
    <t>BOXEPARCO - Guide utilisateur - Installations d'assainissement jusqu'à 12 équivalents habitants - 5 septembre 2017 - 48p</t>
  </si>
  <si>
    <t>Non renseigné
(Sur 15 ans : vidanges 684 €HT + complément matériau filtrant 500 €HT)</t>
  </si>
  <si>
    <t xml:space="preserve"> le détecteur de niveau de boues (DNB) et le détecteur de filtration (DF)  : 2 ans
cuve : 10 ans</t>
  </si>
  <si>
    <t>fosse  : 62 cm
filtre : 32 cm</t>
  </si>
  <si>
    <t>Fosse : 2,66 x 1,19 x 1,56
Filtre : 3,02 x 1,86 x 1,15</t>
  </si>
  <si>
    <t>Fosse :185kg
Filtre : 1150kg</t>
  </si>
  <si>
    <t xml:space="preserve">
BOXEPARCO - Guide utilisateur - Installations d'assainissement jusqu'à 12 équivalents habitants - 5 septembre 2017 - 48p</t>
  </si>
  <si>
    <t xml:space="preserve">Non renseigné
(Sur 15 ans : vidanges 1104 €HT + complément matériau filtrant 550 €HT)
</t>
  </si>
  <si>
    <t>fosse : 62 cm
filtre : 32 cm</t>
  </si>
  <si>
    <t>Fosse : 3,71 x 1,19 x 1,56
Filtre : 3,62x 1,86 x 1,15</t>
  </si>
  <si>
    <t>Fosse : 245kg
Filtre : 1400kg</t>
  </si>
  <si>
    <t>36 mois</t>
  </si>
  <si>
    <t>Non renseigné
(Sur 15 ans : vidanges 948 €HT + complément matériau filtrant 600 €HT)</t>
  </si>
  <si>
    <t xml:space="preserve"> le détecteur de niveau de boues (DNB) et le détecteur de filtration (DF)  : 2 ans                              cuve : 10 ans</t>
  </si>
  <si>
    <t>Fosse toutes eaux
+ chasse à auget ou boîte de détente et répartion (si pompe)
+ 2 filtres compact en parallèle constitués d'écorce de pin maritime</t>
  </si>
  <si>
    <t xml:space="preserve">Fosse : 3,71  x 1,19 x 1,56
2 Filtres : 2 x (2,42x 1,86 x 1,15) </t>
  </si>
  <si>
    <t>Fosse : 245kg
2 filtres : 900kg/filtre</t>
  </si>
  <si>
    <t>Gravitaire. Une chasse à auget 40 Litres pour alimenter les deux filtres
ou 
Pompage</t>
  </si>
  <si>
    <t>Alarmes visuelles          Fosse :indicateur niveau de boue 
Filtre : Détécteur de filtration
Pompe : alarme visuelle et/ou sonore</t>
  </si>
  <si>
    <t>non renseigné
(sur 15 ans : vidange 1312 €HT + complément matériau filtrant 1000 €HT)</t>
  </si>
  <si>
    <t xml:space="preserve">Fosse : 4,77 x 1,19 x 1,56
2 Filtres : 2 x (2,42 x 1,86 x 1,10) </t>
  </si>
  <si>
    <t>Fosse : 305kg
2 filtres : 900kg/filtre</t>
  </si>
  <si>
    <t>Non renseigné
(sur 15 ans : vidange 1175 €HT + complément matériau filtrant 1000 €HT)</t>
  </si>
  <si>
    <t xml:space="preserve"> le détecteur de niveau de boues (DNB) et le détecteur de filtration (DF)  : 2 ans
 cuve : 10 ans</t>
  </si>
  <si>
    <t xml:space="preserve">Fosse : 4,77 x 1,19 x 1,56
2 Filtres : 2 x (3,02 x 1,86 x 1,10) </t>
  </si>
  <si>
    <t>Fosse : 305kg
2 filtres : 1 150kg/filtre</t>
  </si>
  <si>
    <t>Non renseigné
(sur 15 ans : vidange 1817 €HT + complément matériau filtrant 1100 €HT)</t>
  </si>
  <si>
    <t xml:space="preserve">Fosse : 5,83 x 1,19 x 1,56
2 Filtres : 2 x (3,62 x 1,86 x 1,10) </t>
  </si>
  <si>
    <t>Fosse 365kg
2 filtres : 1400kg/filtre</t>
  </si>
  <si>
    <t>Non renseigné
(sur 15 ans : vidange 1909 €HT + complément matériau filtrant 1200 €HT)</t>
  </si>
  <si>
    <t>2014-016-ext01 et 2022-002-ext01-mod01</t>
  </si>
  <si>
    <t>2014-016 et 2022-002-mod01</t>
  </si>
  <si>
    <t>2014-016-ext02 et 2022-002-ext02-mod01</t>
  </si>
  <si>
    <t>2014-016-ext03 et 2022-002-ext03-mod01</t>
  </si>
  <si>
    <t>2014-016-ext04 et 2022-002-ext04-mod01</t>
  </si>
  <si>
    <t>2014-016-ext05 et 2022-002-ext05-mod01</t>
  </si>
  <si>
    <t>2014-016-ext06 et 2022-002-ext06-mod01</t>
  </si>
  <si>
    <t>texte n°107 du 2/10/2014 annulé et remplacé par texte n°118 du 27/02/15
annulé et remplacé par texte n°102 du 18/11/17 et texte n°2022-CSTB-n°002</t>
  </si>
  <si>
    <t>Fosse : -4
Filtre : -70</t>
  </si>
  <si>
    <t>Fosse : 137kg
Filtre : 900kg</t>
  </si>
  <si>
    <t>Fosse :137kg
Filtre : 1150kg</t>
  </si>
  <si>
    <t>Fosse : 162kg
Filtre : 1400kg</t>
  </si>
  <si>
    <t>Fosse : 162kg
2 filtres : 900kg/filtre</t>
  </si>
  <si>
    <t>Fosse : 197kg
2 filtres : 900kg/filtre</t>
  </si>
  <si>
    <t>Fosse : 197kg
2 filtres : 1 150kg/filtre</t>
  </si>
  <si>
    <t>Fosse : -12
Filtre : -70</t>
  </si>
  <si>
    <t>Fosse 325kg
2 filtres : 1400kg/filtre</t>
  </si>
  <si>
    <t xml:space="preserve">Fosse : ventilations primaire et secondaire 
Filtre : entrée d'air au dessus du sol, avec chapeau d'évent + si rejet en milieu clos ou clapet anti retour : ventillation de la partie basse du filtre prolongé à 50 cm au dessus du terrain avec un extracteur statique Septipak.. </t>
  </si>
  <si>
    <t>Non renseigné
(Sur 15 ans : vidanges 1098 €HT + complément matériau filtrant 500 €HT)</t>
  </si>
  <si>
    <t xml:space="preserve">Non renseigné
(Sur 15 ans : vidanges 1731 €HT + complément matériau filtrant 610 €HT)
</t>
  </si>
  <si>
    <t>Non renseigné
(Sur 15 ans : vidanges 1568 €HT + complément matériau filtrant 700 €HT)</t>
  </si>
  <si>
    <t>non renseigné
(sur 15 ans : vidange 2113 €HT + complément matériau filtrant 1000 €HT)</t>
  </si>
  <si>
    <t>Non renseigné
(sur 15 ans : vidange 1933 €HT + complément matériau filtrant 1000 €HT)</t>
  </si>
  <si>
    <t>Non renseigné
(sur 15 ans : vidange 2747 €HT + complément matériau filtrant 1220 €HT)</t>
  </si>
  <si>
    <t>Non renseigné
(sur 15 ans : vidange 2790 €HT + complément matériau filtrant 1400 €HT)</t>
  </si>
  <si>
    <t>cuve, milieu filtrant et dispositif d’alimentation : 10 ans</t>
  </si>
  <si>
    <r>
      <t xml:space="preserve">Gravitaire. </t>
    </r>
    <r>
      <rPr>
        <sz val="10"/>
        <color theme="1"/>
        <rFont val="Verdana"/>
        <family val="2"/>
      </rPr>
      <t xml:space="preserve">Une chasse à auget 40 Litres pour alimenter les deux filtres
</t>
    </r>
  </si>
  <si>
    <t>Fosse : 2,48 x 1,80 x 1,27
Filtre : 2,42 x 1,87 x 1,15</t>
  </si>
  <si>
    <t>Fosse : 2,48 x 1,80 x 1,27
Filtre : 3,03 x 1,87 x 1,15</t>
  </si>
  <si>
    <t>Fosse : 2,48 x 1,80 x 1,54
Filtre : 3,63 x 1,87 x 1,15</t>
  </si>
  <si>
    <t xml:space="preserve">Fosse : 2,48 x 1,80 x 1,54
2 Filtres : 2 x (2,42 x 1,87 x 1,15) </t>
  </si>
  <si>
    <t xml:space="preserve">Fosse : 2,48 x 2 x 1,70
2 Filtres : 2 x (2,42 x 1,87 x 1,15) </t>
  </si>
  <si>
    <t xml:space="preserve">Fosse : 2,48 x 2 x 1,70
2 Filtres : 2 x (3,03 x 1,87 x 1,15) </t>
  </si>
  <si>
    <t xml:space="preserve">Fosse : 2,74 x 2,05 x 2,16
2 Filtres : 2 x (3,63 x 1,87 x 1,15) </t>
  </si>
  <si>
    <r>
      <t>Fosse toutes eaux
+ chasse à auget</t>
    </r>
    <r>
      <rPr>
        <strike/>
        <sz val="10"/>
        <color rgb="FFFF0000"/>
        <rFont val="Verdana"/>
        <family val="2"/>
      </rPr>
      <t xml:space="preserve"> </t>
    </r>
    <r>
      <rPr>
        <sz val="10"/>
        <rFont val="Verdana"/>
        <family val="2"/>
      </rPr>
      <t xml:space="preserve">
+ 2 filtres compact en parallèle constitués d'écorce de pin maritime</t>
    </r>
  </si>
  <si>
    <t>cuves : PEHD
réhausses et couvercles fosse : Polyéthylène
réhausses et couvercles filtre : PP</t>
  </si>
  <si>
    <t>2021-005-mod01</t>
  </si>
  <si>
    <t>2021-005-mod02</t>
  </si>
  <si>
    <t xml:space="preserve">Alimentation en eaux usées brutes
système d'alimentation gravitaire via une chasse
préfiltre bois
filtre végétalisé (carex, menthe, iris…) étanche de 5 m²
regard de collecte et de prélèvement </t>
  </si>
  <si>
    <t xml:space="preserve">Alimentation en eaux usées brutes
système d'alimentation gravitaire via une chasse
préfiltre bois
filtre végétalisé (carex, menthe, iris…) étanche de 6 m²
regard de collecte et de prélèvement </t>
  </si>
  <si>
    <t>Garantie 10 ans (excepté pièces d'usures de la chasse et du poste)</t>
  </si>
  <si>
    <t>Chasse à flotteur</t>
  </si>
  <si>
    <t>48 (hatuteur entrée 100 mm)  ou 60 mois (hauteur ebtrée 144 mm)</t>
  </si>
  <si>
    <t>33 (hatuteur entrée 100 mm)  ou 43 mois (hauteur ebtrée 144 mm)</t>
  </si>
  <si>
    <t>Texte n° 88 du 08/06/2017 et texte n°2021-CSTB- n°2</t>
  </si>
  <si>
    <t>18 700 € (sans contrat) ou 16 125 € (avec contrat)</t>
  </si>
  <si>
    <t>25 699 € (sans contrat) ou 22 662 € (avec contrat)</t>
  </si>
  <si>
    <t>16636 € (sans contrat) ou 13 800 € (avec contrat)</t>
  </si>
  <si>
    <t>29 766 € (sans contrat) ou 26 850 € (avec contrat)</t>
  </si>
  <si>
    <t>14 671 € (sans contrat) ou 11 562 € (avec contrat)</t>
  </si>
  <si>
    <r>
      <t>1 cuve divisée en deuxs compartiments  :- un compartiment de traitement primaire (fosse toutes eaux) de 2,57 m</t>
    </r>
    <r>
      <rPr>
        <vertAlign val="superscript"/>
        <sz val="10"/>
        <rFont val="Verdana"/>
        <family val="2"/>
      </rPr>
      <t>3</t>
    </r>
    <r>
      <rPr>
        <sz val="10"/>
        <rFont val="Verdana"/>
        <family val="2"/>
      </rPr>
      <t xml:space="preserve">- un compartiment de traitement secondaire (filtre compacte) avec média filtrant (fibres synthétiques inaltérables) de 1,56 m²
</t>
    </r>
  </si>
  <si>
    <t xml:space="preserve">ACTIFILTRE 185 avec Kit pompe modèle 6 EH </t>
  </si>
  <si>
    <r>
      <t>1 cuve divisée en deuxs compartiments  :- un compartiment de traitement primaire (fosse toutes eaux) de 3,30 m</t>
    </r>
    <r>
      <rPr>
        <vertAlign val="superscript"/>
        <sz val="10"/>
        <rFont val="Verdana"/>
        <family val="2"/>
      </rPr>
      <t>3</t>
    </r>
    <r>
      <rPr>
        <sz val="10"/>
        <rFont val="Verdana"/>
        <family val="2"/>
      </rPr>
      <t xml:space="preserve">- un compartiment de traitement secondaire (filtre compacte) avec média filtrant (fibres synthétiques inaltérables) de 1,56 m²
</t>
    </r>
  </si>
  <si>
    <t xml:space="preserve">ACTIFILTRE 185 avec Kit pompe modèle 8 EH </t>
  </si>
  <si>
    <r>
      <t>1 cuve divisée en trois compartiments  :
- un compartiment de traitement primaire (fosse toutes eaux) de 4,74 m</t>
    </r>
    <r>
      <rPr>
        <vertAlign val="superscript"/>
        <sz val="10"/>
        <rFont val="Verdana"/>
        <family val="2"/>
      </rPr>
      <t>3</t>
    </r>
    <r>
      <rPr>
        <sz val="10"/>
        <rFont val="Verdana"/>
        <family val="2"/>
      </rPr>
      <t xml:space="preserve">
- un compartiment de traitement secondaire (filtre compacte) avec média filtrant (fibres synthétiques inaltérables) de 1,56 m²
</t>
    </r>
  </si>
  <si>
    <t xml:space="preserve">ACTIFILTRE 185 avec Kit pompe modèle 12EH      </t>
  </si>
  <si>
    <r>
      <t>1 cuve divisée en trois compartiments  :
- un compartiment de traitement primaire (fosse toutes eaux) de 5,87 m</t>
    </r>
    <r>
      <rPr>
        <vertAlign val="superscript"/>
        <sz val="10"/>
        <rFont val="Verdana"/>
        <family val="2"/>
      </rPr>
      <t>3</t>
    </r>
    <r>
      <rPr>
        <sz val="10"/>
        <rFont val="Verdana"/>
        <family val="2"/>
      </rPr>
      <t xml:space="preserve">
- un compartiment de traitement secondaire (filtre compacte) avec média filtrant (fibres synthétiques inaltérables) de 2,46 m²
</t>
    </r>
  </si>
  <si>
    <t xml:space="preserve">ACTIFILTRE 185 avec  Kit pompe modèle 16EH      </t>
  </si>
  <si>
    <r>
      <t>1 cuve divisée en trois compartiments  :
- un compartiment de traitement primaire (fosse toutes eaux) de 8,00 m</t>
    </r>
    <r>
      <rPr>
        <vertAlign val="superscript"/>
        <sz val="10"/>
        <rFont val="Verdana"/>
        <family val="2"/>
      </rPr>
      <t>3</t>
    </r>
    <r>
      <rPr>
        <sz val="10"/>
        <rFont val="Verdana"/>
        <family val="2"/>
      </rPr>
      <t xml:space="preserve">
- un compartiment de traitement secondaire (filtre compacte) avec média filtrant (fibres synthétiques inaltérables) de 3,24 m²
</t>
    </r>
  </si>
  <si>
    <t xml:space="preserve">ACTIFILTRE 185 avec  Kit pompe modèle 20EH      </t>
  </si>
  <si>
    <r>
      <t>1 cuve divisée en trois compartiments  :
- un compartiment de traitement primaire (fosse toutes eaux) de 9,48 m</t>
    </r>
    <r>
      <rPr>
        <vertAlign val="superscript"/>
        <sz val="10"/>
        <rFont val="Verdana"/>
        <family val="2"/>
      </rPr>
      <t>3</t>
    </r>
    <r>
      <rPr>
        <sz val="10"/>
        <rFont val="Verdana"/>
        <family val="2"/>
      </rPr>
      <t xml:space="preserve">
- un compartiment de traitement secondaire (filtre compacte) avec média filtrant (fibres synthétiques inaltérables) de 3,83 m²</t>
    </r>
  </si>
  <si>
    <t>120 cm</t>
  </si>
  <si>
    <t>2022-004-ext01</t>
  </si>
  <si>
    <t>Cuves : PEHD
raccordement : PP
réhausses et couvercles : PP
Auget PVC
Média : Laine de Roche</t>
  </si>
  <si>
    <t>298 kg</t>
  </si>
  <si>
    <t>Fosse ventilations primaire et secondaire. Filtre : entrée d’air située au-dessus du sol, équipée d’un chapeau d’évent</t>
  </si>
  <si>
    <t>En cas de problème l’élévation de niveau provoque la montée du flotteur, un témoin rouge apparait.</t>
  </si>
  <si>
    <t>Guide destiné à l’usager ,MONOBLOCK-2-4 V3, Capacité 4 E.H., Août 2022, 66 pages</t>
  </si>
  <si>
    <t>Cuve 25 ans 
Support bactériologique 10 ans</t>
  </si>
  <si>
    <t>Gamme MONOBLOCK V3 modèle MONOBLOCK-2-4 V3</t>
  </si>
  <si>
    <t>Gamme MONOBLOCK V3 modèle MONOBLOCK-3-5 V3</t>
  </si>
  <si>
    <t>394 kg</t>
  </si>
  <si>
    <t>MONOBLOCK-3-6 V3</t>
  </si>
  <si>
    <t>2022-004-ext02</t>
  </si>
  <si>
    <t>2022-004</t>
  </si>
  <si>
    <t>Guide destiné à l’usager, MONOBLOCK-3-5 V3, Capacité 5 E.H., Août 2022, 66 page</t>
  </si>
  <si>
    <t>Guide destiné à l’usager, MONOBLOCK-3-6 V3, Capacité 6 E.H., Août 2022, 66 pages</t>
  </si>
  <si>
    <t>395 kg</t>
  </si>
  <si>
    <t>HYDROSTEP HS06AL (6 EH)</t>
  </si>
  <si>
    <t>2022-008</t>
  </si>
  <si>
    <t>Microstation à culture fixée immergée libre et aérée (procédé à lit fluidisé)</t>
  </si>
  <si>
    <t>2 cuves fixée entre elles
+2 compartiments séparés par une cloison décanteur proimaireet réacteur biologique
+1 compartiment Clarificateur</t>
  </si>
  <si>
    <t>Cuves et rehausses PEHD
Tampons PP
Média PE</t>
  </si>
  <si>
    <t xml:space="preserve"> - 5 cm</t>
  </si>
  <si>
    <t xml:space="preserve">Cuve 10 ans compresseur 2 ans autres éléments 1 an
</t>
  </si>
  <si>
    <t>Guide de l’usager du modèle HS06AL – 6 EH avec système airlift, version septembre 2022, 36 pages</t>
  </si>
  <si>
    <t>Gravitaire + recirculation des boues</t>
  </si>
  <si>
    <t>si &gt; 30 % (43 cm)</t>
  </si>
  <si>
    <t>&gt; 50 %</t>
  </si>
  <si>
    <t>&gt;50 %</t>
  </si>
  <si>
    <t>Système Airlift : Tube de transfert en DN40 PN16</t>
  </si>
  <si>
    <t>oui par compresseur JDK-S SECOH ou THOMAS AP80 H</t>
  </si>
  <si>
    <t>Ventilation primaire
Ventilation secondaire luni nécéssairement d'un extracteur statique ou éolien situé à 0,4 m au dessus du faîtage
Chapeau de ventilation équipé d'une grille anti-moustique</t>
  </si>
  <si>
    <t>Le compresseur de marque SECOH est muni d’une alarme visuelle (voyant) en cas de dysfonctionnement.Hydréal propose une alarme visuelle passive (localisée sur le champignon de ventilation) pouvant être deportée.Cette alarme est fournie de série avec le compresseur SECOH ou THOMAS.</t>
  </si>
  <si>
    <t>2018-002-ext01 et 2018-002-mod01-ext01</t>
  </si>
  <si>
    <t>2018-002-ext02 et 2018-002-mod01-ext02</t>
  </si>
  <si>
    <t>texte n°2022-CSTB-n°002 du 08/03/2022</t>
  </si>
  <si>
    <t>texte n°2022-CSTB-n°004 du 30/08/2022</t>
  </si>
  <si>
    <r>
      <t xml:space="preserve">1 cuve à 3 compartiments :                                                                                                                         - </t>
    </r>
    <r>
      <rPr>
        <b/>
        <sz val="10"/>
        <rFont val="Verdana"/>
        <family val="2"/>
      </rPr>
      <t xml:space="preserve">Compartiments n°1 et n°2 </t>
    </r>
    <r>
      <rPr>
        <sz val="10"/>
        <rFont val="Verdana"/>
        <family val="2"/>
      </rPr>
      <t xml:space="preserve">séparés par une cloison à 3 ouvertures et à 4 fentes : fosse toutes eaux                                                                                                                           - </t>
    </r>
    <r>
      <rPr>
        <b/>
        <sz val="10"/>
        <rFont val="Verdana"/>
        <family val="2"/>
      </rPr>
      <t>Compartiment n°3 :</t>
    </r>
    <r>
      <rPr>
        <sz val="10"/>
        <rFont val="Verdana"/>
        <family val="2"/>
      </rPr>
      <t xml:space="preserve"> filtre :  +Auget basculant bi-directionnel d'alimentation
+ Plateau perforé de répartition
+ Média d'aération anneaux en polypropylène
+ Média filtrant (laine de roche)
+ Collecteur d'évacuation</t>
    </r>
  </si>
  <si>
    <t>157 €/an</t>
  </si>
  <si>
    <t>15 626 € sans contrat                                12 862 € avec contrat</t>
  </si>
  <si>
    <t>2,80 x 1,20 x 2,088</t>
  </si>
  <si>
    <t>Gravitaire. Auget bidirectionnel pour alimentation du filtre 1.65 litres</t>
  </si>
  <si>
    <t>15 391 € sans contrat                                12 613 € avec contrat</t>
  </si>
  <si>
    <t>3,796 x 1,15 x 2,088</t>
  </si>
  <si>
    <t>4,36 m²</t>
  </si>
  <si>
    <t>16 916 € sans contrat                                14 110 € avec contrat</t>
  </si>
  <si>
    <t>Dispositif inscrit sur la liste verte
de la C2P actuellement</t>
  </si>
  <si>
    <t>Texte n°2022-CSTB - n°008 du 28/09/2022</t>
  </si>
  <si>
    <t>Texte n° 77 du 07/06/2018 annulé et remplacé par le texte n°214 du 26 décembre 2020 remplacé par texte 2022-CSTB-N°008 du 28 septembre 2022</t>
  </si>
  <si>
    <t>1,087 kW/j (SECOH) à 1,562 kW/j (THOMAS)</t>
  </si>
  <si>
    <t>44,63 à 64,14 €</t>
  </si>
  <si>
    <t>35 db (A) - THOMAS                  &lt; 44 db (A) SECOH</t>
  </si>
  <si>
    <t>4,74 m2</t>
  </si>
  <si>
    <t>Sans contrat : 
16 276 € (SECOH) 
16 348 € (THOMAS)
Avec contrat 
14 843 € (SECOH)
14 890€ (THOMAS)</t>
  </si>
  <si>
    <r>
      <rPr>
        <b/>
        <sz val="16"/>
        <color indexed="8"/>
        <rFont val="Calibri"/>
        <family val="2"/>
      </rPr>
      <t>Tableau de comparaison des filières agréées en ANC</t>
    </r>
    <r>
      <rPr>
        <sz val="10"/>
        <rFont val="Arial"/>
        <family val="2"/>
      </rPr>
      <t xml:space="preserve">
date de mise à jour : 31/01/2023</t>
    </r>
  </si>
  <si>
    <r>
      <rPr>
        <b/>
        <u/>
        <sz val="14"/>
        <color indexed="8"/>
        <rFont val="Calibri"/>
        <family val="2"/>
      </rPr>
      <t>Objectifs de l'outil</t>
    </r>
    <r>
      <rPr>
        <sz val="10"/>
        <rFont val="Arial"/>
        <family val="2"/>
      </rPr>
      <t xml:space="preserve">
Ce tableau, créé à l'initiative du Département du Rhône, est aujourd'hui le résultat d'un travail collaboratif entre l'ATANC LB &amp; OM,  le SATAA du département de la Mayenne, le conseil départemental de l'Orne, et plusieurs SPANCs. Le GRAIE en assure l'hébergement sur son site.
Cet outil a pour vocation :
- d'assurer un suivi des agréments publiés au Journal Officiel
- de synthétiser les principales caractéristiques des filières agréées, afin de faciliter l'accès à ces informations et éventuellement de permettre de comparer les différentes filières.
Cet outil s'adresse donc à tous les acteurs de l'ANC : les SPANC, les usagers et leurs prestataires (bureaux d'études, installateurs, ...).
Il est mis à jour dans la mesure du possible à chaque publication d'un agrément au Journal Officiel.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</si>
</sst>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0\ &quot;€&quot;;[Red]\-#,##0\ &quot;€&quot;"/>
    <numFmt numFmtId="8" formatCode="#,##0.00\ &quot;€&quot;;[Red]\-#,##0.00\ &quot;€&quot;"/>
    <numFmt numFmtId="44" formatCode="_-* #,##0.00\ &quot;€&quot;_-;\-* #,##0.00\ &quot;€&quot;_-;_-* &quot;-&quot;??\ &quot;€&quot;_-;_-@_-"/>
    <numFmt numFmtId="43" formatCode="_-* #,##0.00\ _€_-;\-* #,##0.00\ _€_-;_-* &quot;-&quot;??\ _€_-;_-@_-"/>
    <numFmt numFmtId="164" formatCode="#,##0&quot; €&quot;;[Red]\-#,##0&quot; €&quot;"/>
    <numFmt numFmtId="165" formatCode="#&quot; EH&quot;"/>
    <numFmt numFmtId="166" formatCode="#&quot; m²&quot;"/>
    <numFmt numFmtId="167" formatCode="#&quot; € TTC&quot;"/>
    <numFmt numFmtId="168" formatCode="#&quot; € HT&quot;"/>
    <numFmt numFmtId="169" formatCode="#&quot; cm&quot;"/>
    <numFmt numFmtId="170" formatCode="#&quot; kg&quot;"/>
    <numFmt numFmtId="171" formatCode="#.0&quot; m²&quot;"/>
    <numFmt numFmtId="172" formatCode="#.0&quot; cm&quot;"/>
    <numFmt numFmtId="173" formatCode="0.0"/>
    <numFmt numFmtId="174" formatCode="#.0&quot; kWh/j&quot;"/>
    <numFmt numFmtId="175" formatCode="[$-40C]d\-mmm\-yyyy;@"/>
    <numFmt numFmtId="176" formatCode="_-* #,##0\ &quot;€&quot;_-;\-* #,##0\ &quot;€&quot;_-;_-* &quot;-&quot;??\ &quot;€&quot;_-;_-@_-"/>
    <numFmt numFmtId="177" formatCode="#,##0.0\ &quot;€&quot;"/>
    <numFmt numFmtId="178" formatCode="#&quot; kWh/j&quot;"/>
    <numFmt numFmtId="179" formatCode="0.00&quot; kWh/j&quot;"/>
    <numFmt numFmtId="180" formatCode="#.00&quot; kWh/j&quot;"/>
  </numFmts>
  <fonts count="62" x14ac:knownFonts="1">
    <font>
      <sz val="10"/>
      <name val="Arial"/>
    </font>
    <font>
      <sz val="11"/>
      <color theme="1"/>
      <name val="Calibri"/>
      <family val="2"/>
      <scheme val="minor"/>
    </font>
    <font>
      <sz val="11"/>
      <color indexed="8"/>
      <name val="Calibri"/>
      <family val="2"/>
    </font>
    <font>
      <sz val="10"/>
      <name val="Arial"/>
      <family val="2"/>
    </font>
    <font>
      <b/>
      <sz val="10"/>
      <name val="Verdana"/>
      <family val="2"/>
    </font>
    <font>
      <sz val="10"/>
      <name val="Verdana"/>
      <family val="2"/>
    </font>
    <font>
      <sz val="10"/>
      <name val="Arial"/>
      <family val="2"/>
    </font>
    <font>
      <b/>
      <sz val="11"/>
      <color indexed="56"/>
      <name val="Calibri"/>
      <family val="2"/>
    </font>
    <font>
      <b/>
      <sz val="14"/>
      <color indexed="8"/>
      <name val="Arial"/>
      <family val="2"/>
    </font>
    <font>
      <b/>
      <sz val="14"/>
      <color indexed="8"/>
      <name val="Calibri"/>
      <family val="2"/>
    </font>
    <font>
      <b/>
      <sz val="16"/>
      <color indexed="8"/>
      <name val="Calibri"/>
      <family val="2"/>
    </font>
    <font>
      <b/>
      <sz val="11"/>
      <color indexed="8"/>
      <name val="Calibri"/>
      <family val="2"/>
    </font>
    <font>
      <sz val="10"/>
      <color indexed="8"/>
      <name val="Arial"/>
      <family val="2"/>
    </font>
    <font>
      <i/>
      <sz val="10"/>
      <name val="Verdana"/>
      <family val="2"/>
    </font>
    <font>
      <sz val="10"/>
      <color indexed="8"/>
      <name val="Verdana"/>
      <family val="2"/>
    </font>
    <font>
      <b/>
      <sz val="10"/>
      <color indexed="8"/>
      <name val="Verdana"/>
      <family val="2"/>
    </font>
    <font>
      <b/>
      <sz val="10"/>
      <color indexed="10"/>
      <name val="Verdana"/>
      <family val="2"/>
    </font>
    <font>
      <b/>
      <sz val="10"/>
      <color indexed="8"/>
      <name val="Arial"/>
      <family val="2"/>
    </font>
    <font>
      <u/>
      <sz val="10"/>
      <color indexed="8"/>
      <name val="Arial"/>
      <family val="2"/>
    </font>
    <font>
      <b/>
      <u/>
      <sz val="14"/>
      <color indexed="8"/>
      <name val="Calibri"/>
      <family val="2"/>
    </font>
    <font>
      <b/>
      <sz val="12"/>
      <color indexed="8"/>
      <name val="Arial"/>
      <family val="2"/>
    </font>
    <font>
      <sz val="12"/>
      <color indexed="8"/>
      <name val="Arial"/>
      <family val="2"/>
    </font>
    <font>
      <sz val="10"/>
      <color indexed="49"/>
      <name val="Arial"/>
      <family val="2"/>
    </font>
    <font>
      <b/>
      <u/>
      <sz val="10"/>
      <color indexed="8"/>
      <name val="Arial"/>
      <family val="2"/>
    </font>
    <font>
      <sz val="10"/>
      <color indexed="56"/>
      <name val="Verdana"/>
      <family val="2"/>
    </font>
    <font>
      <b/>
      <sz val="10"/>
      <color indexed="14"/>
      <name val="Verdana"/>
      <family val="2"/>
    </font>
    <font>
      <b/>
      <sz val="10"/>
      <color indexed="59"/>
      <name val="Verdana"/>
      <family val="2"/>
    </font>
    <font>
      <sz val="10"/>
      <color indexed="59"/>
      <name val="Verdana"/>
      <family val="2"/>
    </font>
    <font>
      <b/>
      <sz val="10"/>
      <color indexed="19"/>
      <name val="Verdana"/>
      <family val="2"/>
    </font>
    <font>
      <b/>
      <sz val="10"/>
      <color indexed="63"/>
      <name val="Verdana"/>
      <family val="2"/>
    </font>
    <font>
      <sz val="10"/>
      <color indexed="55"/>
      <name val="Verdana"/>
      <family val="2"/>
    </font>
    <font>
      <u/>
      <sz val="10"/>
      <color theme="10"/>
      <name val="Arial"/>
      <family val="2"/>
    </font>
    <font>
      <sz val="11"/>
      <color theme="1"/>
      <name val="Calibri"/>
      <family val="2"/>
      <scheme val="minor"/>
    </font>
    <font>
      <b/>
      <sz val="10"/>
      <color rgb="FFFF0000"/>
      <name val="Verdana"/>
      <family val="2"/>
    </font>
    <font>
      <sz val="10"/>
      <color theme="1"/>
      <name val="Verdana"/>
      <family val="2"/>
    </font>
    <font>
      <b/>
      <sz val="10"/>
      <color theme="1"/>
      <name val="Verdana"/>
      <family val="2"/>
    </font>
    <font>
      <sz val="10"/>
      <color rgb="FFFF0000"/>
      <name val="Verdana"/>
      <family val="2"/>
    </font>
    <font>
      <u/>
      <sz val="10"/>
      <color theme="10"/>
      <name val="Calibri"/>
      <family val="2"/>
      <scheme val="minor"/>
    </font>
    <font>
      <b/>
      <u/>
      <sz val="14"/>
      <color theme="1"/>
      <name val="Arial"/>
      <family val="2"/>
    </font>
    <font>
      <sz val="10"/>
      <color rgb="FF000000"/>
      <name val="Arial"/>
      <family val="2"/>
    </font>
    <font>
      <u/>
      <sz val="10"/>
      <color theme="10"/>
      <name val="Verdana"/>
      <family val="2"/>
    </font>
    <font>
      <sz val="10"/>
      <name val="Arial"/>
      <family val="2"/>
    </font>
    <font>
      <b/>
      <u/>
      <sz val="10"/>
      <name val="Verdana"/>
      <family val="2"/>
    </font>
    <font>
      <b/>
      <sz val="12"/>
      <name val="Calibri"/>
      <family val="2"/>
    </font>
    <font>
      <b/>
      <sz val="10"/>
      <name val="Arial"/>
      <family val="2"/>
    </font>
    <font>
      <vertAlign val="superscript"/>
      <sz val="10"/>
      <name val="Verdana"/>
      <family val="2"/>
    </font>
    <font>
      <sz val="10"/>
      <name val="Calibri"/>
      <family val="2"/>
    </font>
    <font>
      <sz val="10"/>
      <color rgb="FFC00000"/>
      <name val="Verdana"/>
      <family val="2"/>
    </font>
    <font>
      <u/>
      <sz val="10"/>
      <name val="Verdana"/>
      <family val="2"/>
    </font>
    <font>
      <u/>
      <sz val="10"/>
      <name val="Arial"/>
      <family val="2"/>
    </font>
    <font>
      <strike/>
      <u/>
      <sz val="10"/>
      <name val="Arial"/>
      <family val="2"/>
    </font>
    <font>
      <strike/>
      <sz val="10"/>
      <name val="Verdana"/>
      <family val="2"/>
    </font>
    <font>
      <b/>
      <vertAlign val="superscript"/>
      <sz val="10"/>
      <name val="Verdana"/>
      <family val="2"/>
    </font>
    <font>
      <b/>
      <i/>
      <strike/>
      <sz val="10"/>
      <color theme="1"/>
      <name val="Cambria"/>
      <family val="1"/>
    </font>
    <font>
      <i/>
      <strike/>
      <u/>
      <sz val="10"/>
      <color theme="1"/>
      <name val="Cambria"/>
      <family val="1"/>
    </font>
    <font>
      <i/>
      <strike/>
      <sz val="10"/>
      <color theme="1"/>
      <name val="Cambria"/>
      <family val="1"/>
    </font>
    <font>
      <i/>
      <sz val="10"/>
      <color theme="1"/>
      <name val="Cambria"/>
      <family val="1"/>
    </font>
    <font>
      <sz val="10"/>
      <color rgb="FFFF0000"/>
      <name val="Arial"/>
      <family val="2"/>
    </font>
    <font>
      <vertAlign val="superscript"/>
      <sz val="10"/>
      <color theme="1"/>
      <name val="Verdana"/>
      <family val="2"/>
    </font>
    <font>
      <sz val="11"/>
      <color rgb="FFFF0000"/>
      <name val="Calibri"/>
      <family val="2"/>
      <scheme val="minor"/>
    </font>
    <font>
      <strike/>
      <sz val="10"/>
      <color rgb="FFFF0000"/>
      <name val="Verdana"/>
      <family val="2"/>
    </font>
    <font>
      <sz val="17"/>
      <name val="Arial"/>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theme="0"/>
        <bgColor indexed="64"/>
      </patternFill>
    </fill>
    <fill>
      <patternFill patternType="solid">
        <fgColor rgb="FFFF99FF"/>
        <bgColor indexed="64"/>
      </patternFill>
    </fill>
    <fill>
      <patternFill patternType="solid">
        <fgColor rgb="FFCCFFFF"/>
        <bgColor indexed="64"/>
      </patternFill>
    </fill>
    <fill>
      <patternFill patternType="solid">
        <fgColor theme="8" tint="0.39997558519241921"/>
        <bgColor indexed="64"/>
      </patternFill>
    </fill>
    <fill>
      <patternFill patternType="solid">
        <fgColor rgb="FF66FF66"/>
        <bgColor indexed="64"/>
      </patternFill>
    </fill>
  </fills>
  <borders count="8">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0" fontId="7" fillId="0" borderId="1" applyNumberFormat="0" applyFill="0" applyAlignment="0" applyProtection="0"/>
    <xf numFmtId="0" fontId="31" fillId="0" borderId="0" applyNumberForma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0" fontId="7" fillId="0" borderId="1" applyNumberFormat="0" applyFill="0" applyAlignment="0" applyProtection="0"/>
    <xf numFmtId="44" fontId="4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 fillId="0" borderId="0" applyFont="0" applyFill="0" applyBorder="0" applyAlignment="0" applyProtection="0"/>
  </cellStyleXfs>
  <cellXfs count="263">
    <xf numFmtId="0" fontId="0" fillId="0" borderId="0" xfId="0"/>
    <xf numFmtId="0" fontId="5"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6" fontId="5" fillId="0" borderId="2" xfId="0" applyNumberFormat="1" applyFont="1" applyBorder="1" applyAlignment="1">
      <alignment horizontal="center" vertical="center" wrapText="1"/>
    </xf>
    <xf numFmtId="0" fontId="5" fillId="0" borderId="2" xfId="22" applyFont="1" applyBorder="1" applyAlignment="1">
      <alignment horizontal="center" vertical="center" wrapText="1"/>
    </xf>
    <xf numFmtId="3" fontId="5" fillId="0" borderId="2" xfId="0" applyNumberFormat="1" applyFont="1" applyBorder="1" applyAlignment="1">
      <alignment horizontal="center" vertical="center" wrapText="1"/>
    </xf>
    <xf numFmtId="0" fontId="32" fillId="3" borderId="0" xfId="11" applyFill="1"/>
    <xf numFmtId="0" fontId="32" fillId="3" borderId="0" xfId="11" applyFill="1" applyAlignment="1">
      <alignment horizontal="right"/>
    </xf>
    <xf numFmtId="0" fontId="8" fillId="3" borderId="0" xfId="11" applyFont="1" applyFill="1" applyAlignment="1">
      <alignment horizontal="right"/>
    </xf>
    <xf numFmtId="0" fontId="32" fillId="0" borderId="0" xfId="11"/>
    <xf numFmtId="0" fontId="9" fillId="3" borderId="0" xfId="11" applyFont="1" applyFill="1" applyAlignment="1">
      <alignment horizontal="right"/>
    </xf>
    <xf numFmtId="0" fontId="32" fillId="3" borderId="3" xfId="11" applyFill="1" applyBorder="1"/>
    <xf numFmtId="0" fontId="9" fillId="3" borderId="3" xfId="11" applyFont="1" applyFill="1" applyBorder="1" applyAlignment="1">
      <alignment horizontal="right"/>
    </xf>
    <xf numFmtId="0" fontId="32" fillId="3" borderId="0" xfId="11" applyFill="1" applyAlignment="1">
      <alignment vertical="center"/>
    </xf>
    <xf numFmtId="0" fontId="5" fillId="3" borderId="2"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6" fontId="34" fillId="0" borderId="2" xfId="0" applyNumberFormat="1" applyFont="1" applyBorder="1" applyAlignment="1">
      <alignment horizontal="center" vertical="center" wrapText="1"/>
    </xf>
    <xf numFmtId="0" fontId="5" fillId="6" borderId="2"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165" fontId="4" fillId="0" borderId="2" xfId="0" applyNumberFormat="1" applyFont="1" applyBorder="1" applyAlignment="1">
      <alignment horizontal="center" vertical="center" wrapText="1"/>
    </xf>
    <xf numFmtId="165" fontId="35" fillId="0" borderId="2" xfId="0" applyNumberFormat="1" applyFont="1" applyBorder="1" applyAlignment="1">
      <alignment horizontal="center" vertical="center" wrapText="1"/>
    </xf>
    <xf numFmtId="165" fontId="4" fillId="6" borderId="2" xfId="0" applyNumberFormat="1" applyFont="1" applyFill="1" applyBorder="1" applyAlignment="1">
      <alignment horizontal="center" vertical="center" wrapText="1"/>
    </xf>
    <xf numFmtId="0" fontId="5" fillId="0" borderId="2" xfId="19" applyFont="1" applyBorder="1" applyAlignment="1">
      <alignment horizontal="center" vertical="center" wrapText="1"/>
    </xf>
    <xf numFmtId="165" fontId="4" fillId="0" borderId="2" xfId="19" applyNumberFormat="1" applyFont="1" applyBorder="1" applyAlignment="1">
      <alignment horizontal="center" vertical="center" wrapText="1"/>
    </xf>
    <xf numFmtId="0" fontId="14" fillId="0" borderId="2" xfId="19" applyFont="1" applyBorder="1" applyAlignment="1">
      <alignment horizontal="center" vertical="center" wrapText="1"/>
    </xf>
    <xf numFmtId="8" fontId="5" fillId="0" borderId="2" xfId="19" applyNumberFormat="1" applyFont="1" applyBorder="1" applyAlignment="1">
      <alignment horizontal="center" vertical="center" wrapText="1"/>
    </xf>
    <xf numFmtId="20" fontId="14" fillId="0" borderId="2" xfId="19" applyNumberFormat="1" applyFont="1" applyBorder="1" applyAlignment="1">
      <alignment horizontal="center" vertical="center" wrapText="1"/>
    </xf>
    <xf numFmtId="20" fontId="5" fillId="0" borderId="2" xfId="19" applyNumberFormat="1" applyFont="1" applyBorder="1" applyAlignment="1">
      <alignment horizontal="center" vertical="center" wrapText="1"/>
    </xf>
    <xf numFmtId="0" fontId="5" fillId="7" borderId="2" xfId="0" applyFont="1" applyFill="1" applyBorder="1" applyAlignment="1">
      <alignment horizontal="center" vertical="center" wrapText="1"/>
    </xf>
    <xf numFmtId="20" fontId="5" fillId="6" borderId="2" xfId="19" applyNumberFormat="1" applyFont="1" applyFill="1" applyBorder="1" applyAlignment="1">
      <alignment horizontal="center" vertical="center" wrapText="1"/>
    </xf>
    <xf numFmtId="164" fontId="5" fillId="0" borderId="2" xfId="0" applyNumberFormat="1" applyFont="1" applyBorder="1" applyAlignment="1">
      <alignment horizontal="center" vertical="center" wrapText="1"/>
    </xf>
    <xf numFmtId="0" fontId="5" fillId="6" borderId="2" xfId="0" applyFont="1" applyFill="1" applyBorder="1" applyAlignment="1">
      <alignment horizontal="center" vertical="center"/>
    </xf>
    <xf numFmtId="6" fontId="5" fillId="0" borderId="2" xfId="19" applyNumberFormat="1" applyFont="1" applyBorder="1" applyAlignment="1">
      <alignment horizontal="center" vertical="center" wrapText="1"/>
    </xf>
    <xf numFmtId="8" fontId="5" fillId="6" borderId="2" xfId="0" applyNumberFormat="1" applyFont="1" applyFill="1" applyBorder="1" applyAlignment="1">
      <alignment horizontal="center" vertical="center" wrapText="1"/>
    </xf>
    <xf numFmtId="6" fontId="5" fillId="6" borderId="2" xfId="19" applyNumberFormat="1" applyFont="1" applyFill="1" applyBorder="1" applyAlignment="1">
      <alignment horizontal="center" vertical="center" wrapText="1"/>
    </xf>
    <xf numFmtId="0" fontId="4" fillId="8" borderId="2" xfId="19" applyFont="1" applyFill="1" applyBorder="1" applyAlignment="1">
      <alignment horizontal="left" vertical="center" wrapText="1"/>
    </xf>
    <xf numFmtId="0" fontId="4" fillId="5" borderId="2" xfId="0"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166" fontId="5" fillId="0" borderId="2" xfId="0" applyNumberFormat="1" applyFont="1" applyBorder="1" applyAlignment="1">
      <alignment horizontal="center" vertical="center" wrapText="1"/>
    </xf>
    <xf numFmtId="166" fontId="34" fillId="0" borderId="2" xfId="0" applyNumberFormat="1" applyFont="1" applyBorder="1" applyAlignment="1">
      <alignment horizontal="center" vertical="center" wrapText="1"/>
    </xf>
    <xf numFmtId="166" fontId="5" fillId="6" borderId="2" xfId="0" applyNumberFormat="1" applyFont="1" applyFill="1" applyBorder="1" applyAlignment="1">
      <alignment horizontal="center" vertical="center" wrapText="1"/>
    </xf>
    <xf numFmtId="166" fontId="5" fillId="0" borderId="2" xfId="19" applyNumberFormat="1" applyFont="1" applyBorder="1" applyAlignment="1">
      <alignment horizontal="center" vertical="center" wrapText="1"/>
    </xf>
    <xf numFmtId="166" fontId="34" fillId="6" borderId="2" xfId="19" applyNumberFormat="1" applyFont="1" applyFill="1" applyBorder="1" applyAlignment="1">
      <alignment horizontal="center" vertical="center" wrapText="1"/>
    </xf>
    <xf numFmtId="169" fontId="4" fillId="4" borderId="2" xfId="0" applyNumberFormat="1" applyFont="1" applyFill="1" applyBorder="1" applyAlignment="1">
      <alignment horizontal="center" vertical="center" wrapText="1"/>
    </xf>
    <xf numFmtId="169" fontId="5" fillId="0" borderId="2" xfId="0" applyNumberFormat="1" applyFont="1" applyBorder="1" applyAlignment="1">
      <alignment horizontal="center" vertical="center" wrapText="1"/>
    </xf>
    <xf numFmtId="169" fontId="34" fillId="0" borderId="2" xfId="0" applyNumberFormat="1" applyFont="1" applyBorder="1" applyAlignment="1">
      <alignment horizontal="center" vertical="center" wrapText="1"/>
    </xf>
    <xf numFmtId="169" fontId="5" fillId="6" borderId="2" xfId="0" applyNumberFormat="1" applyFont="1" applyFill="1" applyBorder="1" applyAlignment="1">
      <alignment horizontal="center" vertical="center" wrapText="1"/>
    </xf>
    <xf numFmtId="169" fontId="5" fillId="0" borderId="2" xfId="19" applyNumberFormat="1" applyFont="1" applyBorder="1" applyAlignment="1">
      <alignment horizontal="center" vertical="center" wrapText="1"/>
    </xf>
    <xf numFmtId="169" fontId="5" fillId="6" borderId="2" xfId="0" quotePrefix="1" applyNumberFormat="1" applyFont="1" applyFill="1" applyBorder="1" applyAlignment="1">
      <alignment horizontal="center" vertical="center" wrapText="1"/>
    </xf>
    <xf numFmtId="169" fontId="34" fillId="6" borderId="2" xfId="19" applyNumberFormat="1" applyFont="1" applyFill="1" applyBorder="1" applyAlignment="1">
      <alignment horizontal="center" vertical="center" wrapText="1"/>
    </xf>
    <xf numFmtId="170" fontId="4" fillId="5" borderId="2" xfId="0" applyNumberFormat="1" applyFont="1" applyFill="1" applyBorder="1" applyAlignment="1">
      <alignment horizontal="center" vertical="center" wrapText="1"/>
    </xf>
    <xf numFmtId="170" fontId="5" fillId="0" borderId="2" xfId="0" applyNumberFormat="1" applyFont="1" applyBorder="1" applyAlignment="1">
      <alignment horizontal="center" vertical="center" wrapText="1"/>
    </xf>
    <xf numFmtId="170" fontId="34" fillId="0" borderId="2" xfId="0" applyNumberFormat="1" applyFont="1" applyBorder="1" applyAlignment="1">
      <alignment horizontal="center" vertical="center" wrapText="1"/>
    </xf>
    <xf numFmtId="170" fontId="5" fillId="6" borderId="2" xfId="0" applyNumberFormat="1" applyFont="1" applyFill="1" applyBorder="1" applyAlignment="1">
      <alignment horizontal="center" vertical="center" wrapText="1"/>
    </xf>
    <xf numFmtId="170" fontId="5" fillId="0" borderId="2" xfId="19" applyNumberFormat="1" applyFont="1" applyBorder="1" applyAlignment="1">
      <alignment horizontal="center" vertical="center" wrapText="1"/>
    </xf>
    <xf numFmtId="170" fontId="5" fillId="6" borderId="2" xfId="19" applyNumberFormat="1" applyFont="1" applyFill="1" applyBorder="1" applyAlignment="1">
      <alignment horizontal="center" vertical="center" wrapText="1"/>
    </xf>
    <xf numFmtId="170" fontId="34" fillId="6" borderId="2" xfId="19" applyNumberFormat="1" applyFont="1" applyFill="1" applyBorder="1" applyAlignment="1">
      <alignment horizontal="center" vertical="center" wrapText="1"/>
    </xf>
    <xf numFmtId="167" fontId="5" fillId="0" borderId="2" xfId="0" applyNumberFormat="1" applyFont="1" applyBorder="1" applyAlignment="1">
      <alignment horizontal="center" vertical="center" wrapText="1"/>
    </xf>
    <xf numFmtId="169" fontId="4" fillId="5" borderId="2" xfId="0" applyNumberFormat="1" applyFont="1" applyFill="1" applyBorder="1" applyAlignment="1">
      <alignment horizontal="center" vertical="center" wrapText="1"/>
    </xf>
    <xf numFmtId="165" fontId="35" fillId="6" borderId="2" xfId="0" applyNumberFormat="1" applyFont="1" applyFill="1" applyBorder="1" applyAlignment="1">
      <alignment horizontal="center" vertical="center" wrapText="1"/>
    </xf>
    <xf numFmtId="166" fontId="34" fillId="6" borderId="2" xfId="0" applyNumberFormat="1" applyFont="1" applyFill="1" applyBorder="1" applyAlignment="1">
      <alignment horizontal="center" vertical="center" wrapText="1"/>
    </xf>
    <xf numFmtId="169" fontId="34" fillId="6" borderId="2" xfId="0" applyNumberFormat="1" applyFont="1" applyFill="1" applyBorder="1" applyAlignment="1">
      <alignment horizontal="center" vertical="center" wrapText="1"/>
    </xf>
    <xf numFmtId="170" fontId="34" fillId="6" borderId="2" xfId="0" applyNumberFormat="1" applyFont="1" applyFill="1" applyBorder="1" applyAlignment="1">
      <alignment horizontal="center" vertical="center" wrapText="1"/>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6" fontId="5" fillId="6" borderId="2" xfId="0" applyNumberFormat="1" applyFont="1" applyFill="1" applyBorder="1" applyAlignment="1">
      <alignment horizontal="center" vertical="center" wrapText="1"/>
    </xf>
    <xf numFmtId="172" fontId="5" fillId="0" borderId="2" xfId="0" applyNumberFormat="1" applyFont="1" applyBorder="1" applyAlignment="1">
      <alignment horizontal="center" vertical="center" wrapText="1"/>
    </xf>
    <xf numFmtId="0" fontId="34" fillId="0" borderId="2" xfId="19" applyFont="1" applyBorder="1" applyAlignment="1">
      <alignment horizontal="center" vertical="center" wrapText="1"/>
    </xf>
    <xf numFmtId="0" fontId="34" fillId="6" borderId="2" xfId="19" applyFont="1" applyFill="1" applyBorder="1" applyAlignment="1">
      <alignment horizontal="center" vertical="center" wrapText="1"/>
    </xf>
    <xf numFmtId="166" fontId="34" fillId="0" borderId="2" xfId="19" applyNumberFormat="1" applyFont="1" applyBorder="1" applyAlignment="1">
      <alignment horizontal="center" vertical="center" wrapText="1"/>
    </xf>
    <xf numFmtId="165" fontId="35" fillId="6" borderId="2" xfId="19" applyNumberFormat="1" applyFont="1" applyFill="1" applyBorder="1" applyAlignment="1">
      <alignment horizontal="center" vertical="center" wrapText="1"/>
    </xf>
    <xf numFmtId="171" fontId="34" fillId="0" borderId="2" xfId="19" applyNumberFormat="1" applyFont="1" applyBorder="1" applyAlignment="1">
      <alignment horizontal="center" vertical="center" wrapText="1"/>
    </xf>
    <xf numFmtId="171" fontId="5" fillId="0" borderId="2" xfId="19" applyNumberFormat="1" applyFont="1" applyBorder="1" applyAlignment="1">
      <alignment horizontal="center" vertical="center" wrapText="1"/>
    </xf>
    <xf numFmtId="0" fontId="5" fillId="6" borderId="2" xfId="19" applyFont="1" applyFill="1" applyBorder="1" applyAlignment="1">
      <alignment horizontal="center" vertical="center" wrapText="1"/>
    </xf>
    <xf numFmtId="0" fontId="14" fillId="6" borderId="2" xfId="19" applyFont="1" applyFill="1" applyBorder="1" applyAlignment="1">
      <alignment horizontal="center" vertical="center" wrapText="1"/>
    </xf>
    <xf numFmtId="165" fontId="4" fillId="6" borderId="2" xfId="19" applyNumberFormat="1" applyFont="1" applyFill="1" applyBorder="1" applyAlignment="1">
      <alignment horizontal="center" vertical="center" wrapText="1"/>
    </xf>
    <xf numFmtId="166" fontId="5" fillId="6" borderId="2" xfId="19" applyNumberFormat="1" applyFont="1" applyFill="1" applyBorder="1" applyAlignment="1">
      <alignment horizontal="center" vertical="center" wrapText="1"/>
    </xf>
    <xf numFmtId="169" fontId="5" fillId="6" borderId="2" xfId="19" applyNumberFormat="1" applyFont="1" applyFill="1" applyBorder="1" applyAlignment="1">
      <alignment horizontal="center" vertical="center" wrapText="1"/>
    </xf>
    <xf numFmtId="0" fontId="34" fillId="6" borderId="2" xfId="14" applyFont="1" applyFill="1" applyBorder="1" applyAlignment="1">
      <alignment horizontal="center" vertical="center" wrapText="1"/>
    </xf>
    <xf numFmtId="0" fontId="34" fillId="0" borderId="2" xfId="14" applyFont="1" applyBorder="1" applyAlignment="1">
      <alignment horizontal="center" vertical="center" wrapText="1"/>
    </xf>
    <xf numFmtId="165" fontId="35" fillId="6" borderId="2" xfId="14" applyNumberFormat="1" applyFont="1" applyFill="1" applyBorder="1" applyAlignment="1">
      <alignment horizontal="center" vertical="center" wrapText="1"/>
    </xf>
    <xf numFmtId="173" fontId="34" fillId="6" borderId="2" xfId="14"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172" fontId="5" fillId="0" borderId="2" xfId="19"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2" xfId="19" applyNumberFormat="1" applyFont="1" applyBorder="1" applyAlignment="1">
      <alignment horizontal="center" vertical="center" wrapText="1"/>
    </xf>
    <xf numFmtId="0" fontId="40" fillId="6" borderId="2" xfId="2"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169" fontId="13" fillId="0" borderId="2" xfId="0" applyNumberFormat="1" applyFont="1" applyBorder="1" applyAlignment="1">
      <alignment horizontal="center" vertical="center" wrapText="1"/>
    </xf>
    <xf numFmtId="170"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5" fillId="9" borderId="2" xfId="0" applyFont="1" applyFill="1" applyBorder="1" applyAlignment="1">
      <alignment horizontal="center" vertical="center" wrapText="1"/>
    </xf>
    <xf numFmtId="176" fontId="5" fillId="0" borderId="2" xfId="23"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40" fillId="0" borderId="2" xfId="2" applyFont="1" applyBorder="1" applyAlignment="1">
      <alignment horizontal="center" vertical="center" wrapText="1"/>
    </xf>
    <xf numFmtId="0" fontId="40" fillId="0" borderId="2" xfId="2" applyFont="1" applyFill="1" applyBorder="1" applyAlignment="1">
      <alignment horizontal="center" vertical="center" wrapText="1"/>
    </xf>
    <xf numFmtId="0" fontId="36" fillId="6" borderId="2" xfId="14" applyFont="1" applyFill="1" applyBorder="1" applyAlignment="1">
      <alignment horizontal="center" vertical="center" wrapText="1"/>
    </xf>
    <xf numFmtId="0" fontId="4" fillId="10" borderId="2" xfId="0" applyFont="1" applyFill="1" applyBorder="1" applyAlignment="1">
      <alignment horizontal="center" vertical="center" wrapText="1"/>
    </xf>
    <xf numFmtId="175" fontId="4" fillId="10" borderId="2" xfId="0" applyNumberFormat="1" applyFont="1" applyFill="1" applyBorder="1" applyAlignment="1">
      <alignment horizontal="center" vertical="center" wrapText="1"/>
    </xf>
    <xf numFmtId="0" fontId="31" fillId="0" borderId="2" xfId="2" applyFill="1" applyBorder="1" applyAlignment="1">
      <alignment horizontal="center" vertical="center" wrapText="1"/>
    </xf>
    <xf numFmtId="0" fontId="31" fillId="0" borderId="2" xfId="2" applyBorder="1" applyAlignment="1">
      <alignment horizontal="center" vertical="center" wrapText="1"/>
    </xf>
    <xf numFmtId="0" fontId="0" fillId="0" borderId="2" xfId="0" applyBorder="1" applyAlignment="1">
      <alignment horizontal="center" vertical="center" wrapText="1"/>
    </xf>
    <xf numFmtId="0" fontId="46" fillId="6" borderId="2" xfId="0" applyFont="1" applyFill="1" applyBorder="1" applyAlignment="1">
      <alignment horizontal="center" vertical="center" wrapText="1"/>
    </xf>
    <xf numFmtId="0" fontId="5" fillId="0" borderId="2" xfId="1" applyFont="1" applyBorder="1" applyAlignment="1">
      <alignment horizontal="center" vertical="center" wrapText="1"/>
    </xf>
    <xf numFmtId="3" fontId="5" fillId="6" borderId="2" xfId="0" applyNumberFormat="1" applyFont="1" applyFill="1" applyBorder="1" applyAlignment="1">
      <alignment horizontal="center" vertical="center" wrapText="1"/>
    </xf>
    <xf numFmtId="0" fontId="5" fillId="6" borderId="2" xfId="22" applyFont="1" applyFill="1" applyBorder="1" applyAlignment="1">
      <alignment horizontal="center" vertical="center" wrapText="1"/>
    </xf>
    <xf numFmtId="169" fontId="36" fillId="0" borderId="2" xfId="0" applyNumberFormat="1" applyFont="1" applyBorder="1" applyAlignment="1">
      <alignment horizontal="center" vertical="center" wrapText="1"/>
    </xf>
    <xf numFmtId="0" fontId="48" fillId="0" borderId="2" xfId="2" applyFont="1" applyFill="1" applyBorder="1" applyAlignment="1">
      <alignment horizontal="center" vertical="center" wrapText="1"/>
    </xf>
    <xf numFmtId="174" fontId="13" fillId="0" borderId="2" xfId="0" applyNumberFormat="1" applyFont="1" applyBorder="1" applyAlignment="1">
      <alignment horizontal="center" vertical="center" wrapText="1"/>
    </xf>
    <xf numFmtId="174" fontId="5" fillId="6" borderId="2" xfId="0" applyNumberFormat="1" applyFont="1" applyFill="1" applyBorder="1" applyAlignment="1">
      <alignment horizontal="center" vertical="center" wrapText="1"/>
    </xf>
    <xf numFmtId="174" fontId="34" fillId="0" borderId="2" xfId="0" applyNumberFormat="1" applyFont="1" applyBorder="1" applyAlignment="1">
      <alignment horizontal="center" vertical="center" wrapText="1"/>
    </xf>
    <xf numFmtId="174" fontId="5" fillId="0" borderId="2" xfId="4" applyNumberFormat="1" applyFont="1" applyBorder="1" applyAlignment="1">
      <alignment horizontal="center" vertical="center" wrapText="1"/>
    </xf>
    <xf numFmtId="174" fontId="5" fillId="6" borderId="2" xfId="19" applyNumberFormat="1" applyFont="1" applyFill="1" applyBorder="1" applyAlignment="1">
      <alignment horizontal="center" vertical="center" wrapText="1"/>
    </xf>
    <xf numFmtId="174" fontId="34" fillId="6" borderId="2" xfId="19" applyNumberFormat="1" applyFont="1" applyFill="1" applyBorder="1" applyAlignment="1">
      <alignment horizontal="center" vertical="center" wrapText="1"/>
    </xf>
    <xf numFmtId="174" fontId="34" fillId="0" borderId="2" xfId="19" applyNumberFormat="1" applyFont="1" applyBorder="1" applyAlignment="1">
      <alignment horizontal="center" vertical="center" wrapText="1"/>
    </xf>
    <xf numFmtId="174" fontId="34" fillId="0" borderId="2" xfId="14" applyNumberFormat="1" applyFont="1" applyBorder="1" applyAlignment="1">
      <alignment horizontal="center" vertical="center" wrapText="1"/>
    </xf>
    <xf numFmtId="0" fontId="4" fillId="8" borderId="2" xfId="19" applyFont="1" applyFill="1" applyBorder="1" applyAlignment="1">
      <alignment horizontal="center" vertical="center" wrapText="1"/>
    </xf>
    <xf numFmtId="0" fontId="35" fillId="8" borderId="2" xfId="19" applyFont="1" applyFill="1" applyBorder="1" applyAlignment="1">
      <alignment horizontal="center" vertical="center" wrapText="1"/>
    </xf>
    <xf numFmtId="0" fontId="4" fillId="0" borderId="2" xfId="19" applyFont="1" applyBorder="1" applyAlignment="1">
      <alignment horizontal="center" vertical="center" wrapText="1"/>
    </xf>
    <xf numFmtId="0" fontId="4" fillId="3" borderId="2" xfId="0" applyFont="1" applyFill="1" applyBorder="1" applyAlignment="1">
      <alignment horizontal="center" vertical="center" wrapText="1"/>
    </xf>
    <xf numFmtId="0" fontId="4" fillId="6" borderId="2" xfId="19" applyFont="1" applyFill="1" applyBorder="1" applyAlignment="1">
      <alignment horizontal="center" vertical="center" wrapText="1"/>
    </xf>
    <xf numFmtId="0" fontId="4" fillId="3" borderId="2" xfId="19" applyFont="1" applyFill="1" applyBorder="1" applyAlignment="1">
      <alignment horizontal="center" vertical="center" wrapText="1"/>
    </xf>
    <xf numFmtId="0" fontId="35" fillId="6" borderId="2" xfId="19" applyFont="1" applyFill="1" applyBorder="1" applyAlignment="1">
      <alignment horizontal="center" vertical="center" wrapText="1"/>
    </xf>
    <xf numFmtId="0" fontId="35" fillId="0" borderId="2" xfId="19" applyFont="1" applyBorder="1" applyAlignment="1">
      <alignment horizontal="center" vertical="center" wrapText="1"/>
    </xf>
    <xf numFmtId="175" fontId="5" fillId="0" borderId="2" xfId="0" applyNumberFormat="1" applyFont="1" applyBorder="1" applyAlignment="1">
      <alignment horizontal="center" vertical="center" wrapText="1"/>
    </xf>
    <xf numFmtId="15" fontId="5" fillId="0" borderId="2" xfId="0" applyNumberFormat="1" applyFont="1" applyBorder="1" applyAlignment="1">
      <alignment horizontal="center" vertical="center" wrapText="1"/>
    </xf>
    <xf numFmtId="170" fontId="5" fillId="3" borderId="2" xfId="0" applyNumberFormat="1" applyFont="1" applyFill="1" applyBorder="1" applyAlignment="1">
      <alignment horizontal="center" vertical="center" wrapText="1"/>
    </xf>
    <xf numFmtId="176" fontId="5" fillId="0" borderId="2" xfId="32"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6" borderId="2" xfId="2" applyFont="1" applyFill="1" applyBorder="1" applyAlignment="1">
      <alignment horizontal="center" vertical="center" wrapText="1"/>
    </xf>
    <xf numFmtId="15" fontId="5" fillId="6" borderId="2" xfId="0" applyNumberFormat="1" applyFont="1" applyFill="1" applyBorder="1" applyAlignment="1">
      <alignment horizontal="center" vertical="center" wrapText="1"/>
    </xf>
    <xf numFmtId="174" fontId="5" fillId="3" borderId="2" xfId="0" applyNumberFormat="1" applyFont="1" applyFill="1" applyBorder="1" applyAlignment="1">
      <alignment horizontal="center" vertical="center" wrapText="1"/>
    </xf>
    <xf numFmtId="168" fontId="5" fillId="0" borderId="2" xfId="0" applyNumberFormat="1" applyFont="1" applyBorder="1" applyAlignment="1">
      <alignment horizontal="center" vertical="center" wrapText="1"/>
    </xf>
    <xf numFmtId="0" fontId="5" fillId="0" borderId="2" xfId="2" applyFont="1" applyBorder="1" applyAlignment="1">
      <alignment horizontal="center" vertical="center" wrapText="1"/>
    </xf>
    <xf numFmtId="176" fontId="34" fillId="0" borderId="2" xfId="32" applyNumberFormat="1" applyFont="1" applyFill="1" applyBorder="1" applyAlignment="1">
      <alignment horizontal="center" vertical="center" wrapText="1"/>
    </xf>
    <xf numFmtId="166" fontId="3"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6"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5" fillId="6" borderId="6" xfId="0" applyFont="1" applyFill="1" applyBorder="1" applyAlignment="1">
      <alignment horizontal="center" vertical="center" wrapText="1"/>
    </xf>
    <xf numFmtId="0" fontId="34"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36" fillId="6" borderId="6" xfId="0" applyFont="1" applyFill="1" applyBorder="1" applyAlignment="1">
      <alignment horizontal="center" vertical="center" wrapText="1"/>
    </xf>
    <xf numFmtId="0" fontId="29"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5" fillId="6" borderId="6" xfId="19" applyFont="1" applyFill="1" applyBorder="1" applyAlignment="1">
      <alignment horizontal="center" vertical="center" wrapText="1"/>
    </xf>
    <xf numFmtId="0" fontId="5" fillId="3"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5" fillId="0" borderId="6" xfId="19" applyFont="1" applyBorder="1" applyAlignment="1">
      <alignment horizontal="center" vertical="center" wrapText="1"/>
    </xf>
    <xf numFmtId="0" fontId="36" fillId="0" borderId="6" xfId="19" applyFont="1" applyBorder="1" applyAlignment="1">
      <alignment horizontal="center" vertical="center" wrapText="1"/>
    </xf>
    <xf numFmtId="0" fontId="5" fillId="3" borderId="6" xfId="19" applyFont="1" applyFill="1" applyBorder="1" applyAlignment="1">
      <alignment horizontal="center" vertical="center" wrapText="1"/>
    </xf>
    <xf numFmtId="0" fontId="33"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36" fillId="0" borderId="6" xfId="14" applyFont="1" applyBorder="1" applyAlignment="1">
      <alignment horizontal="center" vertical="center" wrapText="1"/>
    </xf>
    <xf numFmtId="0" fontId="4" fillId="5"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hidden="1"/>
    </xf>
    <xf numFmtId="0" fontId="5" fillId="6" borderId="5"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6" borderId="5" xfId="0" applyFont="1" applyFill="1" applyBorder="1" applyAlignment="1">
      <alignment horizontal="center" vertical="center" wrapText="1"/>
    </xf>
    <xf numFmtId="0" fontId="5" fillId="0" borderId="5" xfId="19" applyFont="1" applyBorder="1" applyAlignment="1">
      <alignment horizontal="center" vertical="center" wrapText="1"/>
    </xf>
    <xf numFmtId="0" fontId="0" fillId="0" borderId="5" xfId="0" applyBorder="1" applyAlignment="1">
      <alignment horizontal="center" vertical="center" wrapText="1"/>
    </xf>
    <xf numFmtId="0" fontId="14"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6" borderId="5" xfId="19" applyFont="1" applyFill="1" applyBorder="1" applyAlignment="1">
      <alignment horizontal="center" vertical="center" wrapText="1"/>
    </xf>
    <xf numFmtId="0" fontId="34" fillId="6" borderId="5" xfId="19" applyFont="1" applyFill="1" applyBorder="1" applyAlignment="1">
      <alignment horizontal="center" vertical="center" wrapText="1"/>
    </xf>
    <xf numFmtId="0" fontId="34" fillId="0" borderId="5" xfId="19" applyFont="1" applyBorder="1" applyAlignment="1">
      <alignment horizontal="center" vertical="center" wrapText="1"/>
    </xf>
    <xf numFmtId="0" fontId="34" fillId="0" borderId="5" xfId="14" applyFont="1" applyBorder="1" applyAlignment="1">
      <alignment horizontal="center" vertical="center" wrapText="1"/>
    </xf>
    <xf numFmtId="0" fontId="3" fillId="0" borderId="2" xfId="0" applyFont="1" applyBorder="1" applyAlignment="1">
      <alignment horizontal="center" vertical="center" wrapText="1"/>
    </xf>
    <xf numFmtId="0" fontId="31" fillId="0" borderId="0" xfId="2" applyFill="1" applyAlignment="1">
      <alignment horizontal="center" vertical="center" wrapText="1"/>
    </xf>
    <xf numFmtId="0" fontId="49" fillId="0" borderId="2" xfId="2" applyFont="1" applyFill="1" applyBorder="1" applyAlignment="1">
      <alignment horizontal="center" vertical="center" wrapText="1"/>
    </xf>
    <xf numFmtId="176" fontId="5" fillId="0" borderId="2" xfId="32" applyNumberFormat="1" applyFont="1" applyFill="1" applyBorder="1" applyAlignment="1">
      <alignment horizontal="right" vertical="center" wrapText="1"/>
    </xf>
    <xf numFmtId="0" fontId="49" fillId="0" borderId="2" xfId="2" applyFont="1" applyBorder="1" applyAlignment="1">
      <alignment horizontal="center" vertical="center" wrapText="1"/>
    </xf>
    <xf numFmtId="8" fontId="5" fillId="0" borderId="2" xfId="0" applyNumberFormat="1" applyFont="1" applyBorder="1" applyAlignment="1">
      <alignment horizontal="center" vertical="center" wrapText="1"/>
    </xf>
    <xf numFmtId="171" fontId="5" fillId="0" borderId="2" xfId="0" applyNumberFormat="1" applyFont="1" applyBorder="1" applyAlignment="1">
      <alignment horizontal="center" vertical="center" wrapText="1"/>
    </xf>
    <xf numFmtId="0" fontId="4" fillId="6" borderId="6"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hidden="1"/>
    </xf>
    <xf numFmtId="0" fontId="49" fillId="6" borderId="2" xfId="2" applyFont="1" applyFill="1" applyBorder="1" applyAlignment="1">
      <alignment horizontal="center" vertical="center" wrapText="1"/>
    </xf>
    <xf numFmtId="0" fontId="51" fillId="0" borderId="2" xfId="0" applyFont="1" applyBorder="1" applyAlignment="1">
      <alignment horizontal="center" vertical="center" wrapText="1"/>
    </xf>
    <xf numFmtId="0" fontId="49" fillId="0" borderId="7" xfId="2" applyFont="1" applyFill="1" applyBorder="1" applyAlignment="1">
      <alignment horizontal="center" vertical="center" wrapText="1"/>
    </xf>
    <xf numFmtId="177" fontId="5" fillId="0" borderId="2" xfId="0" applyNumberFormat="1" applyFont="1" applyBorder="1" applyAlignment="1">
      <alignment horizontal="center" vertical="center" wrapText="1"/>
    </xf>
    <xf numFmtId="0" fontId="48" fillId="0" borderId="2" xfId="2" applyFont="1" applyBorder="1" applyAlignment="1">
      <alignment horizontal="center" vertical="center" wrapText="1"/>
    </xf>
    <xf numFmtId="0" fontId="31" fillId="0" borderId="0" xfId="2" applyFill="1" applyAlignment="1">
      <alignment horizontal="center" vertical="center"/>
    </xf>
    <xf numFmtId="0" fontId="0" fillId="0" borderId="2" xfId="0" applyBorder="1" applyAlignment="1">
      <alignment horizontal="center" vertical="center"/>
    </xf>
    <xf numFmtId="0" fontId="27" fillId="0" borderId="2" xfId="0" applyFont="1" applyBorder="1" applyAlignment="1">
      <alignment horizontal="center" vertical="center" wrapText="1"/>
    </xf>
    <xf numFmtId="0" fontId="31" fillId="0" borderId="2" xfId="2" applyFill="1" applyBorder="1" applyAlignment="1">
      <alignment horizontal="center" vertical="center"/>
    </xf>
    <xf numFmtId="0" fontId="53" fillId="8" borderId="2" xfId="19" applyFont="1" applyFill="1" applyBorder="1" applyAlignment="1">
      <alignment horizontal="center" vertical="center" wrapText="1"/>
    </xf>
    <xf numFmtId="0" fontId="53" fillId="0" borderId="2" xfId="0" applyFont="1" applyBorder="1" applyAlignment="1">
      <alignment horizontal="center" vertical="center" wrapText="1"/>
    </xf>
    <xf numFmtId="0" fontId="53" fillId="2" borderId="2" xfId="0" applyFont="1" applyFill="1" applyBorder="1" applyAlignment="1">
      <alignment horizontal="center" vertical="center" wrapText="1"/>
    </xf>
    <xf numFmtId="0" fontId="53" fillId="0" borderId="6" xfId="0" applyFont="1" applyBorder="1" applyAlignment="1">
      <alignment horizontal="center" vertical="center" wrapText="1"/>
    </xf>
    <xf numFmtId="0" fontId="54" fillId="0" borderId="2" xfId="2" applyFont="1" applyFill="1" applyBorder="1" applyAlignment="1">
      <alignment horizontal="center" vertical="center" wrapText="1"/>
    </xf>
    <xf numFmtId="0" fontId="55" fillId="0" borderId="5" xfId="0" applyFont="1" applyBorder="1" applyAlignment="1">
      <alignment horizontal="center" vertical="center" wrapText="1"/>
    </xf>
    <xf numFmtId="165" fontId="53"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166" fontId="55" fillId="0" borderId="2" xfId="0" applyNumberFormat="1" applyFont="1" applyBorder="1" applyAlignment="1">
      <alignment horizontal="center" vertical="center" wrapText="1"/>
    </xf>
    <xf numFmtId="169" fontId="55" fillId="0" borderId="2" xfId="0" applyNumberFormat="1" applyFont="1" applyBorder="1" applyAlignment="1">
      <alignment horizontal="center" vertical="center" wrapText="1"/>
    </xf>
    <xf numFmtId="170" fontId="55" fillId="0" borderId="2" xfId="0" applyNumberFormat="1" applyFont="1" applyBorder="1" applyAlignment="1">
      <alignment horizontal="center" vertical="center" wrapText="1"/>
    </xf>
    <xf numFmtId="174" fontId="55" fillId="0" borderId="2" xfId="0" applyNumberFormat="1" applyFont="1" applyBorder="1" applyAlignment="1">
      <alignment horizontal="center" vertical="center" wrapText="1"/>
    </xf>
    <xf numFmtId="0" fontId="55" fillId="7" borderId="2" xfId="0" applyFont="1" applyFill="1" applyBorder="1" applyAlignment="1">
      <alignment horizontal="center" vertical="center" wrapText="1"/>
    </xf>
    <xf numFmtId="176" fontId="55" fillId="0" borderId="2" xfId="23" applyNumberFormat="1" applyFont="1" applyFill="1" applyBorder="1" applyAlignment="1">
      <alignment horizontal="center" vertical="center" wrapText="1"/>
    </xf>
    <xf numFmtId="6" fontId="55" fillId="0" borderId="2" xfId="0" applyNumberFormat="1" applyFont="1" applyBorder="1" applyAlignment="1">
      <alignment horizontal="center" vertical="center" wrapText="1"/>
    </xf>
    <xf numFmtId="0" fontId="55" fillId="6" borderId="2" xfId="0" applyFont="1" applyFill="1" applyBorder="1" applyAlignment="1">
      <alignment horizontal="center" vertical="center" wrapText="1"/>
    </xf>
    <xf numFmtId="0" fontId="36" fillId="0" borderId="2" xfId="19" applyFont="1" applyBorder="1"/>
    <xf numFmtId="0" fontId="5" fillId="0" borderId="2" xfId="0" applyFont="1" applyBorder="1" applyAlignment="1">
      <alignment horizontal="center" vertical="center"/>
    </xf>
    <xf numFmtId="169" fontId="36" fillId="6" borderId="2" xfId="0" quotePrefix="1" applyNumberFormat="1" applyFont="1" applyFill="1" applyBorder="1" applyAlignment="1">
      <alignment horizontal="center" vertical="center" wrapText="1"/>
    </xf>
    <xf numFmtId="0" fontId="36" fillId="7" borderId="2" xfId="0" applyFont="1" applyFill="1" applyBorder="1" applyAlignment="1">
      <alignment horizontal="center" vertical="center" wrapText="1"/>
    </xf>
    <xf numFmtId="179" fontId="5" fillId="6" borderId="2" xfId="0" applyNumberFormat="1" applyFont="1" applyFill="1" applyBorder="1" applyAlignment="1">
      <alignment horizontal="center" vertical="center" wrapText="1"/>
    </xf>
    <xf numFmtId="0" fontId="31" fillId="0" borderId="7" xfId="2" applyFill="1" applyBorder="1" applyAlignment="1">
      <alignment horizontal="center" vertical="center" wrapText="1"/>
    </xf>
    <xf numFmtId="178" fontId="5" fillId="0" borderId="2" xfId="19" applyNumberFormat="1" applyFont="1" applyBorder="1" applyAlignment="1">
      <alignment horizontal="center" vertical="center" wrapText="1"/>
    </xf>
    <xf numFmtId="0" fontId="40" fillId="6" borderId="7" xfId="2" applyFont="1" applyFill="1" applyBorder="1" applyAlignment="1">
      <alignment horizontal="center" vertical="center" wrapText="1"/>
    </xf>
    <xf numFmtId="176" fontId="5" fillId="0" borderId="2" xfId="32" applyNumberFormat="1" applyFont="1" applyFill="1" applyBorder="1" applyAlignment="1">
      <alignment horizontal="center" vertical="center"/>
    </xf>
    <xf numFmtId="169" fontId="36" fillId="6" borderId="2" xfId="0" applyNumberFormat="1" applyFont="1" applyFill="1" applyBorder="1" applyAlignment="1">
      <alignment horizontal="center" vertical="center" wrapText="1"/>
    </xf>
    <xf numFmtId="0" fontId="35" fillId="6" borderId="2"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7" borderId="2" xfId="0" applyFont="1" applyFill="1" applyBorder="1" applyAlignment="1">
      <alignment horizontal="center" vertical="center" wrapText="1"/>
    </xf>
    <xf numFmtId="174" fontId="34" fillId="6" borderId="2" xfId="0" applyNumberFormat="1" applyFont="1" applyFill="1" applyBorder="1" applyAlignment="1">
      <alignment horizontal="center" vertical="center" wrapText="1"/>
    </xf>
    <xf numFmtId="180" fontId="36" fillId="6" borderId="2" xfId="0" applyNumberFormat="1" applyFont="1" applyFill="1" applyBorder="1" applyAlignment="1">
      <alignment horizontal="center" vertical="center" wrapText="1"/>
    </xf>
    <xf numFmtId="6" fontId="36" fillId="6" borderId="2" xfId="0" applyNumberFormat="1" applyFont="1" applyFill="1" applyBorder="1" applyAlignment="1">
      <alignment horizontal="center" vertical="center" wrapText="1"/>
    </xf>
    <xf numFmtId="179" fontId="34" fillId="6" borderId="2" xfId="0" applyNumberFormat="1" applyFont="1" applyFill="1" applyBorder="1" applyAlignment="1">
      <alignment horizontal="center" vertical="center" wrapText="1"/>
    </xf>
    <xf numFmtId="8" fontId="34" fillId="6" borderId="2" xfId="0" applyNumberFormat="1" applyFont="1" applyFill="1" applyBorder="1" applyAlignment="1">
      <alignment horizontal="center" vertical="center" wrapText="1"/>
    </xf>
    <xf numFmtId="169" fontId="34" fillId="6" borderId="2" xfId="0" quotePrefix="1" applyNumberFormat="1" applyFont="1" applyFill="1" applyBorder="1" applyAlignment="1">
      <alignment horizontal="center" vertical="center" wrapText="1"/>
    </xf>
    <xf numFmtId="172" fontId="34" fillId="6" borderId="2" xfId="0" quotePrefix="1" applyNumberFormat="1" applyFont="1" applyFill="1" applyBorder="1" applyAlignment="1">
      <alignment horizontal="center" vertical="center" wrapText="1"/>
    </xf>
    <xf numFmtId="176" fontId="5" fillId="0" borderId="2" xfId="32" applyNumberFormat="1" applyFont="1" applyFill="1" applyBorder="1" applyAlignment="1">
      <alignment vertical="center" wrapText="1"/>
    </xf>
    <xf numFmtId="49" fontId="5" fillId="6" borderId="2" xfId="0" quotePrefix="1" applyNumberFormat="1" applyFont="1" applyFill="1" applyBorder="1" applyAlignment="1">
      <alignment horizontal="center" vertical="center" wrapText="1"/>
    </xf>
    <xf numFmtId="6" fontId="5" fillId="0" borderId="2" xfId="0" applyNumberFormat="1" applyFont="1" applyBorder="1" applyAlignment="1">
      <alignment vertical="center" wrapText="1"/>
    </xf>
    <xf numFmtId="0" fontId="31" fillId="0" borderId="2" xfId="2" applyBorder="1" applyAlignment="1">
      <alignment horizontal="center" vertical="center"/>
    </xf>
    <xf numFmtId="0" fontId="36" fillId="0" borderId="2" xfId="0" applyFont="1" applyBorder="1"/>
    <xf numFmtId="0" fontId="59" fillId="0" borderId="0" xfId="11" applyFont="1"/>
    <xf numFmtId="0" fontId="4" fillId="0" borderId="2" xfId="0" applyFont="1" applyBorder="1" applyAlignment="1">
      <alignment horizontal="center" vertical="center"/>
    </xf>
    <xf numFmtId="0" fontId="49" fillId="0" borderId="2" xfId="2" applyFont="1" applyBorder="1" applyAlignment="1">
      <alignment horizontal="center" vertical="center"/>
    </xf>
    <xf numFmtId="170" fontId="5" fillId="0" borderId="2" xfId="0" applyNumberFormat="1" applyFont="1" applyBorder="1" applyAlignment="1">
      <alignment horizontal="center" vertical="center"/>
    </xf>
    <xf numFmtId="172" fontId="5" fillId="6" borderId="2" xfId="0" quotePrefix="1" applyNumberFormat="1" applyFont="1" applyFill="1" applyBorder="1" applyAlignment="1">
      <alignment horizontal="center" vertical="center" wrapText="1"/>
    </xf>
    <xf numFmtId="176" fontId="5" fillId="0" borderId="2" xfId="32" applyNumberFormat="1" applyFont="1" applyFill="1" applyBorder="1" applyAlignment="1">
      <alignment horizontal="left" vertical="center" wrapText="1"/>
    </xf>
    <xf numFmtId="0" fontId="36" fillId="6" borderId="6" xfId="19" applyFont="1" applyFill="1" applyBorder="1" applyAlignment="1">
      <alignment horizontal="center" vertical="center" wrapText="1"/>
    </xf>
    <xf numFmtId="0" fontId="57" fillId="0" borderId="0" xfId="0" applyFont="1"/>
    <xf numFmtId="0" fontId="61" fillId="0" borderId="0" xfId="0" applyFont="1"/>
    <xf numFmtId="0" fontId="49" fillId="0" borderId="2" xfId="2" applyFont="1" applyFill="1" applyBorder="1" applyAlignment="1">
      <alignment horizontal="center" vertical="center"/>
    </xf>
    <xf numFmtId="169" fontId="5" fillId="0" borderId="2" xfId="19" quotePrefix="1" applyNumberFormat="1" applyFont="1" applyBorder="1" applyAlignment="1">
      <alignment horizontal="center" vertical="center" wrapText="1"/>
    </xf>
    <xf numFmtId="15" fontId="0" fillId="0" borderId="2" xfId="0" applyNumberFormat="1" applyFill="1" applyBorder="1" applyAlignment="1">
      <alignment horizontal="center" vertical="center"/>
    </xf>
    <xf numFmtId="0" fontId="37" fillId="3" borderId="0" xfId="2" applyFont="1" applyFill="1" applyAlignment="1">
      <alignment horizontal="center" vertical="center"/>
    </xf>
    <xf numFmtId="0" fontId="2" fillId="3" borderId="0" xfId="11" applyFont="1" applyFill="1" applyAlignment="1">
      <alignment horizontal="center" vertical="top" wrapText="1"/>
    </xf>
    <xf numFmtId="0" fontId="32" fillId="3" borderId="0" xfId="11" applyFill="1" applyAlignment="1">
      <alignment horizontal="center" vertical="top"/>
    </xf>
    <xf numFmtId="0" fontId="2" fillId="0" borderId="4" xfId="11" applyFont="1" applyBorder="1" applyAlignment="1">
      <alignment horizontal="center" vertical="center" wrapText="1"/>
    </xf>
    <xf numFmtId="0" fontId="32" fillId="0" borderId="4" xfId="11" applyBorder="1" applyAlignment="1">
      <alignment horizontal="center" vertical="center"/>
    </xf>
    <xf numFmtId="0" fontId="2" fillId="3" borderId="0" xfId="11" applyFont="1" applyFill="1" applyAlignment="1">
      <alignment horizontal="left" vertical="top" wrapText="1"/>
    </xf>
    <xf numFmtId="0" fontId="32" fillId="3" borderId="0" xfId="11" applyFill="1" applyAlignment="1">
      <alignment horizontal="left" vertical="top" wrapText="1"/>
    </xf>
    <xf numFmtId="0" fontId="38" fillId="3" borderId="0" xfId="11" applyFont="1" applyFill="1" applyAlignment="1">
      <alignment wrapText="1"/>
    </xf>
    <xf numFmtId="0" fontId="32" fillId="3" borderId="0" xfId="11" applyFill="1"/>
    <xf numFmtId="0" fontId="37" fillId="3" borderId="0" xfId="2" applyFont="1" applyFill="1" applyAlignment="1">
      <alignment horizontal="center" vertical="top"/>
    </xf>
    <xf numFmtId="0" fontId="3" fillId="3" borderId="0" xfId="11" applyFont="1" applyFill="1" applyAlignment="1">
      <alignment horizontal="left" vertical="top" wrapText="1"/>
    </xf>
  </cellXfs>
  <cellStyles count="33">
    <cellStyle name="Excel_BuiltIn_Titre 3" xfId="1"/>
    <cellStyle name="Lien hypertexte" xfId="2" builtinId="8"/>
    <cellStyle name="Milliers 2" xfId="3"/>
    <cellStyle name="Milliers 2 2" xfId="4"/>
    <cellStyle name="Milliers 2 2 2" xfId="5"/>
    <cellStyle name="Milliers 2 2 2 2" xfId="6"/>
    <cellStyle name="Milliers 2 2 3" xfId="7"/>
    <cellStyle name="Milliers 2 3" xfId="8"/>
    <cellStyle name="Milliers 2 3 2" xfId="9"/>
    <cellStyle name="Milliers 2 4" xfId="10"/>
    <cellStyle name="Monétaire" xfId="23" builtinId="4"/>
    <cellStyle name="Monétaire 2" xfId="32"/>
    <cellStyle name="Normal" xfId="0" builtinId="0"/>
    <cellStyle name="Normal 2" xfId="11"/>
    <cellStyle name="Normal 2 2" xfId="12"/>
    <cellStyle name="Normal 2 2 2" xfId="13"/>
    <cellStyle name="Normal 2 2 2 2" xfId="14"/>
    <cellStyle name="Normal 2 2 2 2 2" xfId="27"/>
    <cellStyle name="Normal 2 2 2 3" xfId="26"/>
    <cellStyle name="Normal 2 2 3" xfId="15"/>
    <cellStyle name="Normal 2 2 3 2" xfId="28"/>
    <cellStyle name="Normal 2 2 4" xfId="25"/>
    <cellStyle name="Normal 2 3" xfId="16"/>
    <cellStyle name="Normal 2 3 2" xfId="17"/>
    <cellStyle name="Normal 2 3 2 2" xfId="30"/>
    <cellStyle name="Normal 2 3 3" xfId="29"/>
    <cellStyle name="Normal 2 4" xfId="18"/>
    <cellStyle name="Normal 2 4 2" xfId="31"/>
    <cellStyle name="Normal 2 5" xfId="24"/>
    <cellStyle name="Normal 3" xfId="19"/>
    <cellStyle name="Pourcentage 2" xfId="20"/>
    <cellStyle name="Pourcentage 2 2" xfId="21"/>
    <cellStyle name="Titre 3" xfId="22" builtinId="18"/>
  </cellStyles>
  <dxfs count="5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http://www.graie.org/graie/graiedoc/reseaux/ANC/ANCTableauFA_Illustrations/432.png" TargetMode="External"/><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183566</xdr:colOff>
      <xdr:row>1</xdr:row>
      <xdr:rowOff>99695</xdr:rowOff>
    </xdr:from>
    <xdr:to>
      <xdr:col>1</xdr:col>
      <xdr:colOff>101650</xdr:colOff>
      <xdr:row>2</xdr:row>
      <xdr:rowOff>288813</xdr:rowOff>
    </xdr:to>
    <xdr:pic>
      <xdr:nvPicPr>
        <xdr:cNvPr id="1027" name="Image 2">
          <a:extLst>
            <a:ext uri="{FF2B5EF4-FFF2-40B4-BE49-F238E27FC236}">
              <a16:creationId xmlns:a16="http://schemas.microsoft.com/office/drawing/2014/main" id="{00000000-0008-0000-0000-00000304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3" t="14303" r="66756" b="15423"/>
        <a:stretch/>
      </xdr:blipFill>
      <xdr:spPr bwMode="auto">
        <a:xfrm>
          <a:off x="183566" y="320675"/>
          <a:ext cx="702944" cy="41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9151</xdr:rowOff>
    </xdr:from>
    <xdr:to>
      <xdr:col>1</xdr:col>
      <xdr:colOff>121584</xdr:colOff>
      <xdr:row>1</xdr:row>
      <xdr:rowOff>174252</xdr:rowOff>
    </xdr:to>
    <xdr:pic>
      <xdr:nvPicPr>
        <xdr:cNvPr id="1025" name="Image 2">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279" r="82027" b="20368"/>
        <a:stretch/>
      </xdr:blipFill>
      <xdr:spPr bwMode="auto">
        <a:xfrm>
          <a:off x="0" y="9151"/>
          <a:ext cx="906444" cy="386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175368</xdr:colOff>
      <xdr:row>0</xdr:row>
      <xdr:rowOff>89162</xdr:rowOff>
    </xdr:from>
    <xdr:to>
      <xdr:col>2</xdr:col>
      <xdr:colOff>363964</xdr:colOff>
      <xdr:row>2</xdr:row>
      <xdr:rowOff>195842</xdr:rowOff>
    </xdr:to>
    <xdr:pic>
      <xdr:nvPicPr>
        <xdr:cNvPr id="1028" name="Image 4">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5753"/>
        <a:stretch>
          <a:fillRect/>
        </a:stretch>
      </xdr:blipFill>
      <xdr:spPr bwMode="auto">
        <a:xfrm>
          <a:off x="960228" y="89162"/>
          <a:ext cx="973456"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355558</xdr:colOff>
      <xdr:row>0</xdr:row>
      <xdr:rowOff>100255</xdr:rowOff>
    </xdr:from>
    <xdr:to>
      <xdr:col>3</xdr:col>
      <xdr:colOff>252688</xdr:colOff>
      <xdr:row>2</xdr:row>
      <xdr:rowOff>271705</xdr:rowOff>
    </xdr:to>
    <xdr:pic>
      <xdr:nvPicPr>
        <xdr:cNvPr id="1033" name="Image 9">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081" t="5048" r="3177" b="6029"/>
        <a:stretch>
          <a:fillRect/>
        </a:stretch>
      </xdr:blipFill>
      <xdr:spPr bwMode="auto">
        <a:xfrm>
          <a:off x="1925278" y="100255"/>
          <a:ext cx="681990" cy="62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776792</xdr:colOff>
      <xdr:row>1</xdr:row>
      <xdr:rowOff>3810</xdr:rowOff>
    </xdr:from>
    <xdr:to>
      <xdr:col>6</xdr:col>
      <xdr:colOff>154305</xdr:colOff>
      <xdr:row>2</xdr:row>
      <xdr:rowOff>259080</xdr:rowOff>
    </xdr:to>
    <xdr:pic>
      <xdr:nvPicPr>
        <xdr:cNvPr id="1032" name="Image 2">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81458" t="35211" r="2768"/>
        <a:stretch>
          <a:fillRect/>
        </a:stretch>
      </xdr:blipFill>
      <xdr:spPr bwMode="auto">
        <a:xfrm>
          <a:off x="3916232" y="224790"/>
          <a:ext cx="947233"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350521</xdr:colOff>
      <xdr:row>0</xdr:row>
      <xdr:rowOff>144780</xdr:rowOff>
    </xdr:from>
    <xdr:to>
      <xdr:col>4</xdr:col>
      <xdr:colOff>716281</xdr:colOff>
      <xdr:row>2</xdr:row>
      <xdr:rowOff>207912</xdr:rowOff>
    </xdr:to>
    <xdr:pic>
      <xdr:nvPicPr>
        <xdr:cNvPr id="2" name="Image 1"/>
        <xdr:cNvPicPr>
          <a:picLocks noChangeAspect="1"/>
        </xdr:cNvPicPr>
      </xdr:nvPicPr>
      <xdr:blipFill>
        <a:blip xmlns:r="http://schemas.openxmlformats.org/officeDocument/2006/relationships" r:embed="rId6"/>
        <a:stretch>
          <a:fillRect/>
        </a:stretch>
      </xdr:blipFill>
      <xdr:spPr>
        <a:xfrm>
          <a:off x="2705101" y="144780"/>
          <a:ext cx="1150620" cy="512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485775</xdr:colOff>
          <xdr:row>0</xdr:row>
          <xdr:rowOff>714375</xdr:rowOff>
        </xdr:from>
        <xdr:to>
          <xdr:col>3</xdr:col>
          <xdr:colOff>1866900</xdr:colOff>
          <xdr:row>1</xdr:row>
          <xdr:rowOff>0</xdr:rowOff>
        </xdr:to>
        <xdr:sp macro="" textlink="">
          <xdr:nvSpPr>
            <xdr:cNvPr id="2052" name="Bou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Supprimer les images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485775</xdr:colOff>
          <xdr:row>0</xdr:row>
          <xdr:rowOff>276225</xdr:rowOff>
        </xdr:from>
        <xdr:to>
          <xdr:col>3</xdr:col>
          <xdr:colOff>1866900</xdr:colOff>
          <xdr:row>0</xdr:row>
          <xdr:rowOff>600075</xdr:rowOff>
        </xdr:to>
        <xdr:sp macro="" textlink="">
          <xdr:nvSpPr>
            <xdr:cNvPr id="2053" name="Bou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Charger les images</a:t>
              </a:r>
            </a:p>
          </xdr:txBody>
        </xdr:sp>
        <xdr:clientData fPrintsWithSheet="0"/>
      </xdr:twoCellAnchor>
    </mc:Choice>
    <mc:Fallback/>
  </mc:AlternateContent>
  <xdr:twoCellAnchor>
    <xdr:from>
      <xdr:col>3</xdr:col>
      <xdr:colOff>449036</xdr:colOff>
      <xdr:row>802</xdr:row>
      <xdr:rowOff>54427</xdr:rowOff>
    </xdr:from>
    <xdr:to>
      <xdr:col>3</xdr:col>
      <xdr:colOff>1835188</xdr:colOff>
      <xdr:row>802</xdr:row>
      <xdr:rowOff>1213754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72696" y="1014547"/>
          <a:ext cx="1386152" cy="1159327"/>
        </a:xfrm>
        <a:prstGeom prst="rect">
          <a:avLst/>
        </a:prstGeom>
      </xdr:spPr>
    </xdr:pic>
    <xdr:clientData/>
  </xdr:twoCellAnchor>
  <xdr:twoCellAnchor>
    <xdr:from>
      <xdr:col>3</xdr:col>
      <xdr:colOff>503463</xdr:colOff>
      <xdr:row>803</xdr:row>
      <xdr:rowOff>94013</xdr:rowOff>
    </xdr:from>
    <xdr:to>
      <xdr:col>3</xdr:col>
      <xdr:colOff>1809749</xdr:colOff>
      <xdr:row>803</xdr:row>
      <xdr:rowOff>1186543</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927123" y="2334293"/>
          <a:ext cx="1306286" cy="1092530"/>
        </a:xfrm>
        <a:prstGeom prst="rect">
          <a:avLst/>
        </a:prstGeom>
      </xdr:spPr>
    </xdr:pic>
    <xdr:clientData/>
  </xdr:twoCellAnchor>
  <xdr:twoCellAnchor>
    <xdr:from>
      <xdr:col>3</xdr:col>
      <xdr:colOff>421822</xdr:colOff>
      <xdr:row>804</xdr:row>
      <xdr:rowOff>54428</xdr:rowOff>
    </xdr:from>
    <xdr:to>
      <xdr:col>3</xdr:col>
      <xdr:colOff>1807976</xdr:colOff>
      <xdr:row>804</xdr:row>
      <xdr:rowOff>1213756</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845482" y="3574868"/>
          <a:ext cx="1386154" cy="1159328"/>
        </a:xfrm>
        <a:prstGeom prst="rect">
          <a:avLst/>
        </a:prstGeom>
      </xdr:spPr>
    </xdr:pic>
    <xdr:clientData/>
  </xdr:twoCellAnchor>
  <xdr:twoCellAnchor>
    <xdr:from>
      <xdr:col>3</xdr:col>
      <xdr:colOff>567266</xdr:colOff>
      <xdr:row>432</xdr:row>
      <xdr:rowOff>59256</xdr:rowOff>
    </xdr:from>
    <xdr:to>
      <xdr:col>3</xdr:col>
      <xdr:colOff>1911533</xdr:colOff>
      <xdr:row>432</xdr:row>
      <xdr:rowOff>1515110</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link="rId2"/>
        <a:stretch>
          <a:fillRect/>
        </a:stretch>
      </xdr:blipFill>
      <xdr:spPr>
        <a:xfrm>
          <a:off x="7006166" y="5990156"/>
          <a:ext cx="1344267" cy="1455854"/>
        </a:xfrm>
        <a:prstGeom prst="rect">
          <a:avLst/>
        </a:prstGeom>
      </xdr:spPr>
    </xdr:pic>
    <xdr:clientData/>
  </xdr:twoCellAnchor>
  <xdr:twoCellAnchor>
    <xdr:from>
      <xdr:col>3</xdr:col>
      <xdr:colOff>88900</xdr:colOff>
      <xdr:row>463</xdr:row>
      <xdr:rowOff>190500</xdr:rowOff>
    </xdr:from>
    <xdr:to>
      <xdr:col>3</xdr:col>
      <xdr:colOff>2311452</xdr:colOff>
      <xdr:row>463</xdr:row>
      <xdr:rowOff>1475640</xdr:rowOff>
    </xdr:to>
    <xdr:pic>
      <xdr:nvPicPr>
        <xdr:cNvPr id="21" name="Image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94400" y="11506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3</xdr:col>
      <xdr:colOff>38100</xdr:colOff>
      <xdr:row>463</xdr:row>
      <xdr:rowOff>177800</xdr:rowOff>
    </xdr:from>
    <xdr:to>
      <xdr:col>3</xdr:col>
      <xdr:colOff>2260652</xdr:colOff>
      <xdr:row>463</xdr:row>
      <xdr:rowOff>1462940</xdr:rowOff>
    </xdr:to>
    <xdr:pic>
      <xdr:nvPicPr>
        <xdr:cNvPr id="22" name="Image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43600" y="11379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50800</xdr:colOff>
      <xdr:row>464</xdr:row>
      <xdr:rowOff>152400</xdr:rowOff>
    </xdr:from>
    <xdr:to>
      <xdr:col>3</xdr:col>
      <xdr:colOff>2273352</xdr:colOff>
      <xdr:row>464</xdr:row>
      <xdr:rowOff>1437540</xdr:rowOff>
    </xdr:to>
    <xdr:pic>
      <xdr:nvPicPr>
        <xdr:cNvPr id="23" name="Image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6300" y="27127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465</xdr:row>
      <xdr:rowOff>203200</xdr:rowOff>
    </xdr:from>
    <xdr:to>
      <xdr:col>3</xdr:col>
      <xdr:colOff>2260652</xdr:colOff>
      <xdr:row>465</xdr:row>
      <xdr:rowOff>1488340</xdr:rowOff>
    </xdr:to>
    <xdr:pic>
      <xdr:nvPicPr>
        <xdr:cNvPr id="24" name="Image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43600" y="43637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50800</xdr:colOff>
      <xdr:row>466</xdr:row>
      <xdr:rowOff>190500</xdr:rowOff>
    </xdr:from>
    <xdr:to>
      <xdr:col>3</xdr:col>
      <xdr:colOff>2273352</xdr:colOff>
      <xdr:row>466</xdr:row>
      <xdr:rowOff>1475640</xdr:rowOff>
    </xdr:to>
    <xdr:pic>
      <xdr:nvPicPr>
        <xdr:cNvPr id="25" name="Image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6300" y="59512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88900</xdr:colOff>
      <xdr:row>467</xdr:row>
      <xdr:rowOff>114300</xdr:rowOff>
    </xdr:from>
    <xdr:to>
      <xdr:col>3</xdr:col>
      <xdr:colOff>2311452</xdr:colOff>
      <xdr:row>467</xdr:row>
      <xdr:rowOff>1399440</xdr:rowOff>
    </xdr:to>
    <xdr:pic>
      <xdr:nvPicPr>
        <xdr:cNvPr id="26" name="Image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94400" y="74752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76200</xdr:colOff>
      <xdr:row>468</xdr:row>
      <xdr:rowOff>177800</xdr:rowOff>
    </xdr:from>
    <xdr:to>
      <xdr:col>3</xdr:col>
      <xdr:colOff>2298752</xdr:colOff>
      <xdr:row>468</xdr:row>
      <xdr:rowOff>1462940</xdr:rowOff>
    </xdr:to>
    <xdr:pic>
      <xdr:nvPicPr>
        <xdr:cNvPr id="27" name="Image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81700" y="91389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63500</xdr:colOff>
      <xdr:row>469</xdr:row>
      <xdr:rowOff>139700</xdr:rowOff>
    </xdr:from>
    <xdr:to>
      <xdr:col>3</xdr:col>
      <xdr:colOff>2286052</xdr:colOff>
      <xdr:row>469</xdr:row>
      <xdr:rowOff>1424840</xdr:rowOff>
    </xdr:to>
    <xdr:pic>
      <xdr:nvPicPr>
        <xdr:cNvPr id="28" name="Image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69000" y="10701020"/>
          <a:ext cx="2222552" cy="128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isteverte-c2p.qualiteconstruction.com/multi.asp" TargetMode="External"/><Relationship Id="rId1" Type="http://schemas.openxmlformats.org/officeDocument/2006/relationships/hyperlink" Target="https://irsteadoc.irstea.fr/cemoa/PUB0005455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legifrance.gouv.fr/download/file/IY6psfFgr1JsTj4aNalD6sAH6Jhdq_FfXc3_EJXu4WE=/JOE_TEXTE" TargetMode="External"/><Relationship Id="rId671" Type="http://schemas.openxmlformats.org/officeDocument/2006/relationships/hyperlink" Target="https://www.legifrance.gouv.fr/jorf/id/JORFSCTA000030481784" TargetMode="External"/><Relationship Id="rId769" Type="http://schemas.openxmlformats.org/officeDocument/2006/relationships/hyperlink" Target="https://www.legifrance.gouv.fr/jo_pdf.do?id=JORFTEXT000032629185" TargetMode="External"/><Relationship Id="rId976" Type="http://schemas.openxmlformats.org/officeDocument/2006/relationships/hyperlink" Target="file:///D:\Professionnels\Suivi_fili&#195;&#168;re\Doc_frabricant\Epur\joe_20191031_0254_0191.pdf" TargetMode="External"/><Relationship Id="rId21" Type="http://schemas.openxmlformats.org/officeDocument/2006/relationships/hyperlink" Target="http://www.assainissement-non-collectif.developpement-durable.gouv.fr/IMG/pdf/guide_utilisation_-_fv_bac_fh_-_3a20eh_-fev18.pdf" TargetMode="External"/><Relationship Id="rId324" Type="http://schemas.openxmlformats.org/officeDocument/2006/relationships/hyperlink" Target="http://www.assainissement-non-collectif.developpement-durable.gouv.fr/IMG/pdf/Guide_destine_a_l_usager_Biorock_D10-FR_10042012_original_cle21b35c.pdf" TargetMode="External"/><Relationship Id="rId531" Type="http://schemas.openxmlformats.org/officeDocument/2006/relationships/hyperlink" Target="https://www.legifrance.gouv.fr/jo_pdf.do?numJO=0&amp;dateJO=20121018&amp;numTexte=79&amp;pageDebut=16260&amp;pageFin=16267" TargetMode="External"/><Relationship Id="rId629" Type="http://schemas.openxmlformats.org/officeDocument/2006/relationships/hyperlink" Target="http://www.assainissement-non-collectif.developpement-durable.gouv.fr/IMG/pdf/guide_usager_tricel_tricel_seta_simplex__16_09_2019.pdf" TargetMode="External"/><Relationship Id="rId1161" Type="http://schemas.openxmlformats.org/officeDocument/2006/relationships/hyperlink" Target="http://www.assainissement-non-collectif.developpement-durable.gouv.fr/IMG/pdf/guide_d_utilisation-ecorock-solution-20_eh-21102021.pdf" TargetMode="External"/><Relationship Id="rId1259" Type="http://schemas.openxmlformats.org/officeDocument/2006/relationships/hyperlink" Target="https://evaluation.cstb.fr/fr/avis-technique/detail/17.1-18-333_v3/" TargetMode="External"/><Relationship Id="rId170" Type="http://schemas.openxmlformats.org/officeDocument/2006/relationships/hyperlink" Target="https://www.legifrance.gouv.fr/jo_pdf.do?id=JORFTEXT000031971085" TargetMode="External"/><Relationship Id="rId836" Type="http://schemas.openxmlformats.org/officeDocument/2006/relationships/hyperlink" Target="http://www.assainissement-non-collectif.developpement-durable.gouv.fr/IMG/pdf/guide_usager_rikutec_actibloc_08-06-2020.pdf" TargetMode="External"/><Relationship Id="rId1021" Type="http://schemas.openxmlformats.org/officeDocument/2006/relationships/hyperlink" Target="https://www.google.com/url?sa=t&amp;rct=j&amp;q=&amp;esrc=s&amp;source=web&amp;cd=&amp;ved=2ahUKEwiu1_7n7uLzAhWdD2MBHWvADgYQFnoECAMQAQ&amp;url=http%3A%2F%2Fwww.assainissement-non-collectif.developpement-durable.gouv.fr%2FIMG%2Fpdf%2Fguide_utilisation_gamme_bioxymop_6_9_12eh_oct_2020.pdf&amp;usg=AOvVaw2IiDk0fkHusCTO9WLiWj7U" TargetMode="External"/><Relationship Id="rId1119" Type="http://schemas.openxmlformats.org/officeDocument/2006/relationships/hyperlink" Target="https://www.legifrance.gouv.fr/jorf/id/JORFSCTA000029206387" TargetMode="External"/><Relationship Id="rId268" Type="http://schemas.openxmlformats.org/officeDocument/2006/relationships/hyperlink" Target="http://www.assainissement-non-collectif.developpement-durable.gouv.fr/IMG/pdf/Guide_d_utilisation-EPURBA_COMBACT-4_a_20_EH-V3_janvier_2013_cle7a1b4f.pdf" TargetMode="External"/><Relationship Id="rId475" Type="http://schemas.openxmlformats.org/officeDocument/2006/relationships/hyperlink" Target="https://www.legifrance.gouv.fr/jo_pdf.do?numJO=0&amp;dateJO=20121018&amp;numTexte=79&amp;pageDebut=16260&amp;pageFin=16267" TargetMode="External"/><Relationship Id="rId682" Type="http://schemas.openxmlformats.org/officeDocument/2006/relationships/hyperlink" Target="https://www.legifrance.gouv.fr/jorf/id/JORFSCTA000030481784" TargetMode="External"/><Relationship Id="rId903" Type="http://schemas.openxmlformats.org/officeDocument/2006/relationships/hyperlink" Target="http://www.assainissement-non-collectif.developpement-durable.gouv.fr/IMG/pdf/guide_usager_epur_biofrance_29_04_2020.pdf" TargetMode="External"/><Relationship Id="rId32" Type="http://schemas.openxmlformats.org/officeDocument/2006/relationships/hyperlink" Target="http://www.assainissement-non-collectif.developpement-durable.gouv.fr/IMG/pdf/guide_usager_biorock_monoblock_3_800_5_20_mars_2017.pdf" TargetMode="External"/><Relationship Id="rId128" Type="http://schemas.openxmlformats.org/officeDocument/2006/relationships/hyperlink" Target="http://www.assainissement-non-collectif.developpement-durable.gouv.fr/IMG/pdf/Guide_d_utilisation-Actibloc_11000_DP-12EH-septembre_2013_cle29f891.pdf" TargetMode="External"/><Relationship Id="rId335" Type="http://schemas.openxmlformats.org/officeDocument/2006/relationships/hyperlink" Target="https://www.legifrance.gouv.fr/jo_pdf.do?numJO=0&amp;dateJO=20121018&amp;numTexte=79&amp;pageDebut=16260&amp;pageFin=16267" TargetMode="External"/><Relationship Id="rId542" Type="http://schemas.openxmlformats.org/officeDocument/2006/relationships/hyperlink" Target="https://www.legifrance.gouv.fr/jo_pdf.do?numJO=0&amp;dateJO=20111117&amp;numTexte=141&amp;pageDebut=19341&amp;pageFin=19343" TargetMode="External"/><Relationship Id="rId987" Type="http://schemas.openxmlformats.org/officeDocument/2006/relationships/hyperlink" Target="http://www.assainissement-non-collectif.developpement-durable.gouv.fr/IMG/pdf/2021_04_12_avis_agrement_aquatec_vfl_at.pdf" TargetMode="External"/><Relationship Id="rId1172" Type="http://schemas.openxmlformats.org/officeDocument/2006/relationships/hyperlink" Target="http://www.assainissement-non-collectif.developpement-durable.gouv.fr/IMG/pdf/guide_usager_aquatiris_jardin_assainissement_carex_23_11_2021-3.pdf" TargetMode="External"/><Relationship Id="rId181" Type="http://schemas.openxmlformats.org/officeDocument/2006/relationships/hyperlink" Target="http://www.assainissement-non-collectif.developpement-durable.gouv.fr/IMG/pdf/Guide_WPL_Diamond_EH5_-_Aout_2012_cle0ba23e.pdf" TargetMode="External"/><Relationship Id="rId402" Type="http://schemas.openxmlformats.org/officeDocument/2006/relationships/hyperlink" Target="http://www.assainissement-non-collectif.developpement-durable.gouv.fr/IMG/pdf/Guide_utilisation-Gamme_Filtre_a_fragments_de_coco_ECOFLO_4_a_20_EH_-_Decembre_2013_cle0616aa.pdf" TargetMode="External"/><Relationship Id="rId847" Type="http://schemas.openxmlformats.org/officeDocument/2006/relationships/hyperlink" Target="http://www.assainissement-non-collectif.developpement-durable.gouv.fr/IMG/pdf/guide_usager_rikutec_acticlever_08-06-2020.pdf" TargetMode="External"/><Relationship Id="rId1032" Type="http://schemas.openxmlformats.org/officeDocument/2006/relationships/hyperlink" Target="http://www.assainissement-non-collectif.developpement-durable.gouv.fr/IMG/pdf/2021_07_29_avis_agrement_rikutec_actifiltreo.pdf" TargetMode="External"/><Relationship Id="rId279" Type="http://schemas.openxmlformats.org/officeDocument/2006/relationships/hyperlink" Target="http://www.assainissement-non-collectif.developpement-durable.gouv.fr/IMG/pdf/guide_usager_Epurba_cle0c4d31.pdf" TargetMode="External"/><Relationship Id="rId486" Type="http://schemas.openxmlformats.org/officeDocument/2006/relationships/hyperlink" Target="https://www.legifrance.gouv.fr/jo_pdf.do?numJO=0&amp;dateJO=20121018&amp;numTexte=79&amp;pageDebut=16260&amp;pageFin=16267" TargetMode="External"/><Relationship Id="rId693" Type="http://schemas.openxmlformats.org/officeDocument/2006/relationships/hyperlink" Target="https://www.legifrance.gouv.fr/jorf/id/JORFTEXT000030741813" TargetMode="External"/><Relationship Id="rId707" Type="http://schemas.openxmlformats.org/officeDocument/2006/relationships/hyperlink" Target="https://www.legifrance.gouv.fr/affichTexte.do?cidTexte=JORFTEXT000038510870&amp;dateTexte=&amp;categorieLien=id" TargetMode="External"/><Relationship Id="rId914" Type="http://schemas.openxmlformats.org/officeDocument/2006/relationships/hyperlink" Target="https://www.legifrance.gouv.fr/download/file/2zUcOfUGIp4PHzNyDyhPANxbNeBfV3AR3mH8mkFXiGE=/JOE_TEXTE" TargetMode="External"/><Relationship Id="rId43" Type="http://schemas.openxmlformats.org/officeDocument/2006/relationships/hyperlink" Target="http://www.assainissement-non-collectif.developpement-durable.gouv.fr/IMG/pdf/Guide_usager__VILTRA_OXTEC_6_version_2016_03_30.pdf" TargetMode="External"/><Relationship Id="rId139" Type="http://schemas.openxmlformats.org/officeDocument/2006/relationships/hyperlink" Target="http://www.assainissement-non-collectif.developpement-durable.gouv.fr/IMG/pdf/guide_d_utilisation_-_Gamme_EPANBLOC_-_6_a_20_EH_-_septembre_2013_cle2adde3.pdf" TargetMode="External"/><Relationship Id="rId346" Type="http://schemas.openxmlformats.org/officeDocument/2006/relationships/hyperlink" Target="http://www.assainissement-non-collectif.developpement-durable.gouv.fr/IMG/pdf/Guide_EPURFIX_EPURFLO_PRECOFLO_ECOFLO-4_a_20_EH-V5_juillet_2012_cle09668e.pdf" TargetMode="External"/><Relationship Id="rId553" Type="http://schemas.openxmlformats.org/officeDocument/2006/relationships/hyperlink" Target="https://www.legifrance.gouv.fr/jo_pdf.do?numJO=0&amp;dateJO=20110910&amp;numTexte=92&amp;pageDebut=15295&amp;pageFin=15297" TargetMode="External"/><Relationship Id="rId760" Type="http://schemas.openxmlformats.org/officeDocument/2006/relationships/hyperlink" Target="https://www.legifrance.gouv.fr/jo_pdf.do?id=JORFTEXT000032496305" TargetMode="External"/><Relationship Id="rId998" Type="http://schemas.openxmlformats.org/officeDocument/2006/relationships/hyperlink" Target="https://www.legifrance.gouv.fr/download/pdf?id=-2KPBWzS5sRMzi75rq9W90YLTQFtyqpKfv3rVEF8Au0=" TargetMode="External"/><Relationship Id="rId1183" Type="http://schemas.openxmlformats.org/officeDocument/2006/relationships/hyperlink" Target="http://www.assainissement-non-collectif.developpement-durable.gouv.fr/IMG/pdf/2022_02_22_avis_agrement_rikutec_actifiltre_185.pdf" TargetMode="External"/><Relationship Id="rId192" Type="http://schemas.openxmlformats.org/officeDocument/2006/relationships/hyperlink" Target="https://www.legifrance.gouv.fr/jo_pdf.do?numJO=0&amp;dateJO=20130419&amp;numTexte=79&amp;pageDebut=06924&amp;pageFin=06930" TargetMode="External"/><Relationship Id="rId206" Type="http://schemas.openxmlformats.org/officeDocument/2006/relationships/hyperlink" Target="https://www.legifrance.gouv.fr/jo_pdf.do?numJO=0&amp;dateJO=20120512&amp;numTexte=52&amp;pageDebut=09047&amp;pageFin=09050" TargetMode="External"/><Relationship Id="rId413" Type="http://schemas.openxmlformats.org/officeDocument/2006/relationships/hyperlink" Target="http://www.assainissement-non-collectif.developpement-durable.gouv.fr/IMG/pdf/Guide_utilisation-Gamme_Filtre_a_fragments_de_coco_ECOFLO_4_a_20_EH_-_Decembre_2013_cle0616aa.pdf" TargetMode="External"/><Relationship Id="rId858" Type="http://schemas.openxmlformats.org/officeDocument/2006/relationships/hyperlink" Target="http://www.assainissement-non-collectif.developpement-durable.gouv.fr/IMG/pdf/guide_usager_wpl_diamond_dms_28-07-2020.pdf" TargetMode="External"/><Relationship Id="rId1043" Type="http://schemas.openxmlformats.org/officeDocument/2006/relationships/hyperlink" Target="http://www.assainissement-non-collectif.developpement-durable.gouv.fr/IMG/pdf/2021_06_21_avis_agrement_abas_-_filtre_simbiose_sb.pdf" TargetMode="External"/><Relationship Id="rId497" Type="http://schemas.openxmlformats.org/officeDocument/2006/relationships/hyperlink" Target="http://www.assainissement-non-collectif.developpement-durable.gouv.fr/IMG/pdf/Guide_EPURFIX_EPURFLO_PRECOFLO_ECOFLO-4_a_20_EH-V5_juillet_2012_cle09668e.pdf" TargetMode="External"/><Relationship Id="rId620" Type="http://schemas.openxmlformats.org/officeDocument/2006/relationships/hyperlink" Target="http://www.assainissement-non-collectif.developpement-durable.gouv.fr/IMG/pdf/guide_usager_tricel_tricel_seta_simplex__16_09_2019.pdf" TargetMode="External"/><Relationship Id="rId718" Type="http://schemas.openxmlformats.org/officeDocument/2006/relationships/hyperlink" Target="https://www.legifrance.gouv.fr/affichTexte.do?cidTexte=JORFTEXT000038365891&amp;dateTexte=&amp;categorieLien=id" TargetMode="External"/><Relationship Id="rId925" Type="http://schemas.openxmlformats.org/officeDocument/2006/relationships/hyperlink" Target="https://www.legifrance.gouv.fr/jo_pdf.do?id=JORFTEXT000036863569" TargetMode="External"/><Relationship Id="rId1250" Type="http://schemas.openxmlformats.org/officeDocument/2006/relationships/hyperlink" Target="https://evaluation.cstb.fr/fr/avis-technique/detail/17.1-18-333_v3/" TargetMode="External"/><Relationship Id="rId357" Type="http://schemas.openxmlformats.org/officeDocument/2006/relationships/hyperlink" Target="https://www.legifrance.gouv.fr/jo_pdf.do?numJO=0&amp;dateJO=20140807&amp;numTexte=76&amp;pageDebut=13263&amp;pageFin=13263" TargetMode="External"/><Relationship Id="rId1110" Type="http://schemas.openxmlformats.org/officeDocument/2006/relationships/hyperlink" Target="http://www.cstb.fr/pdf/atec/GS17-R/AR117330_V3.pdf" TargetMode="External"/><Relationship Id="rId1194"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1208" Type="http://schemas.openxmlformats.org/officeDocument/2006/relationships/hyperlink" Target="http://www.assainissement-non-collectif.developpement-durable.gouv.fr/IMG/pdf/2022-03-08_avis_d_agrement_eparco_filiere_plate_ecorces_de_pin_ptee.pdf" TargetMode="External"/><Relationship Id="rId54" Type="http://schemas.openxmlformats.org/officeDocument/2006/relationships/hyperlink" Target="http://www.assainissement-non-collectif.developpement-durable.gouv.fr/IMG/pdf/guide_d_utilisation_-_ECOFLO_maxi_Cocooning_-_6_EH_-_octobre_2015.pdf" TargetMode="External"/><Relationship Id="rId217" Type="http://schemas.openxmlformats.org/officeDocument/2006/relationships/hyperlink" Target="http://www.assainissement-non-collectif.developpement-durable.gouv.fr/IMG/pdf/guide_usager_Stratepur_cle7c8ae1.pdf" TargetMode="External"/><Relationship Id="rId564" Type="http://schemas.openxmlformats.org/officeDocument/2006/relationships/hyperlink" Target="https://www.legifrance.gouv.fr/jo_pdf.do?numJO=0&amp;dateJO=20131128&amp;numTexte=80&amp;pageDebut=19355&amp;pageFin=19362" TargetMode="External"/><Relationship Id="rId771" Type="http://schemas.openxmlformats.org/officeDocument/2006/relationships/hyperlink" Target="https://www.legifrance.gouv.fr/jo_pdf.do?id=JORFTEXT000035967753" TargetMode="External"/><Relationship Id="rId869" Type="http://schemas.openxmlformats.org/officeDocument/2006/relationships/hyperlink" Target="http://www.assainissement-non-collectif.developpement-durable.gouv.fr/IMG/pdf/guide_usager__bluevita_tornado_27_01_2020.pdf" TargetMode="External"/><Relationship Id="rId424" Type="http://schemas.openxmlformats.org/officeDocument/2006/relationships/hyperlink" Target="http://www.assainissement-non-collectif.developpement-durable.gouv.fr/IMG/pdf/Guide_utilisation-Gamme_Filtre_a_fragments_de_coco_ECOFLO_4_a_20_EH_-_Decembre_2013_cle0616aa.pdf" TargetMode="External"/><Relationship Id="rId631" Type="http://schemas.openxmlformats.org/officeDocument/2006/relationships/hyperlink" Target="https://www.legifrance.gouv.fr/jo_pdf.do?id=JORFTEXT000039668530" TargetMode="External"/><Relationship Id="rId729" Type="http://schemas.openxmlformats.org/officeDocument/2006/relationships/hyperlink" Target="https://www.legifrance.gouv.fr/jo_pdf.do?id=JORFTEXT000038028762" TargetMode="External"/><Relationship Id="rId1054" Type="http://schemas.openxmlformats.org/officeDocument/2006/relationships/hyperlink" Target="http://www.assainissement-non-collectif.developpement-durable.gouv.fr/IMG/pdf/2021_06_21_avis_agrement_abas_-_filtre_simbiose_sb.pdf" TargetMode="External"/><Relationship Id="rId1261" Type="http://schemas.openxmlformats.org/officeDocument/2006/relationships/hyperlink" Target="https://evaluation.cstb.fr/fr/avis-technique/detail/17.1-18-333_v3/" TargetMode="External"/><Relationship Id="rId270" Type="http://schemas.openxmlformats.org/officeDocument/2006/relationships/hyperlink" Target="http://www.assainissement-non-collectif.developpement-durable.gouv.fr/IMG/pdf/Guide_d_utilisation-EPURBA_COMBACT-4_a_20_EH-V3_janvier_2013_cle7a1b4f.pdf" TargetMode="External"/><Relationship Id="rId936" Type="http://schemas.openxmlformats.org/officeDocument/2006/relationships/hyperlink" Target="https://www.legifrance.gouv.fr/download/file/yRvwyit-Q8ADlEOqp7mOUe92ZXKkmcYqz9e8z2Mrufc=/JOE_TEXTE" TargetMode="External"/><Relationship Id="rId1121" Type="http://schemas.openxmlformats.org/officeDocument/2006/relationships/hyperlink" Target="https://www.legifrance.gouv.fr/jorf/id/JORFSCTA000029206387" TargetMode="External"/><Relationship Id="rId1219" Type="http://schemas.openxmlformats.org/officeDocument/2006/relationships/hyperlink" Target="https://www.assainissement-non-collectif.developpement-durable.gouv.fr/IMG/pdf/guide_de_l_usager_monoblock-2-4_v3-2.pdf" TargetMode="External"/><Relationship Id="rId65" Type="http://schemas.openxmlformats.org/officeDocument/2006/relationships/hyperlink" Target="http://www.assainissement-non-collectif.developpement-durable.gouv.fr/IMG/pdf/Guide_a_l_usager_-_BIOROCK_D-XL10_-_Version_25_03_2016.pdf" TargetMode="External"/><Relationship Id="rId130" Type="http://schemas.openxmlformats.org/officeDocument/2006/relationships/hyperlink" Target="http://www.assainissement-non-collectif.developpement-durable.gouv.fr/IMG/pdf/Guide_d_utilisation-Actibloc_18000_DP-20EH-septembre_2013_cle2c3784.pdf" TargetMode="External"/><Relationship Id="rId368" Type="http://schemas.openxmlformats.org/officeDocument/2006/relationships/hyperlink" Target="https://www.legifrance.gouv.fr/jo_pdf.do?numJO=0&amp;dateJO=20140807&amp;numTexte=76&amp;pageDebut=13263&amp;pageFin=13263" TargetMode="External"/><Relationship Id="rId575" Type="http://schemas.openxmlformats.org/officeDocument/2006/relationships/hyperlink" Target="http://www.cstb.fr/pdf/atec/GS17-R/AR118333_V1.pdf" TargetMode="External"/><Relationship Id="rId782" Type="http://schemas.openxmlformats.org/officeDocument/2006/relationships/hyperlink" Target="https://www.legifrance.gouv.fr/jo_pdf.do?numJO=0&amp;dateJO=20151114&amp;numTexte=164&amp;pageDebut=21344&amp;pageFin=21346" TargetMode="External"/><Relationship Id="rId228" Type="http://schemas.openxmlformats.org/officeDocument/2006/relationships/hyperlink" Target="https://www.legifrance.gouv.fr/jo_pdf.do?numJO=0&amp;dateJO=20130419&amp;numTexte=79&amp;pageDebut=06924&amp;pageFin=06930" TargetMode="External"/><Relationship Id="rId435" Type="http://schemas.openxmlformats.org/officeDocument/2006/relationships/hyperlink" Target="http://www.assainissement-non-collectif.developpement-durable.gouv.fr/IMG/pdf/Guide_utilisation-Gamme_Filtre_a_fragments_de_coco_EPURFIX_5_a_20_EH_-_Juin_2014_cle766dd1.pdf" TargetMode="External"/><Relationship Id="rId642" Type="http://schemas.openxmlformats.org/officeDocument/2006/relationships/hyperlink" Target="http://www.assainissement-non-collectif.developpement-durable.gouv.fr/IMG/pdf/guide_utilisation_-_bionut_2_fs_-_4_a_20_eh_-_novembre_19.pdf" TargetMode="External"/><Relationship Id="rId1065" Type="http://schemas.openxmlformats.org/officeDocument/2006/relationships/hyperlink" Target="http://www.assainissement-non-collectif.developpement-durable.gouv.fr/IMG/pdf/guide_usager_abas_simbiose_fb_et_fbri_15_06_2021.pdf" TargetMode="External"/><Relationship Id="rId1272" Type="http://schemas.openxmlformats.org/officeDocument/2006/relationships/hyperlink" Target="https://evaluation.cstb.fr/fr/avis-technique/detail/17.1-18-333_v3/" TargetMode="External"/><Relationship Id="rId281" Type="http://schemas.openxmlformats.org/officeDocument/2006/relationships/hyperlink" Target="http://www.assainissement-non-collectif.developpement-durable.gouv.fr/IMG/pdf/guide_usager_Epurba_cle0c4d31.pdf" TargetMode="External"/><Relationship Id="rId502" Type="http://schemas.openxmlformats.org/officeDocument/2006/relationships/hyperlink" Target="http://www.assainissement-non-collectif.developpement-durable.gouv.fr/IMG/pdf/Guide_EPURFIX_EPURFLO_PRECOFLO_ECOFLO-4_a_20_EH-V5_juillet_2012_cle09668e.pdf" TargetMode="External"/><Relationship Id="rId947" Type="http://schemas.openxmlformats.org/officeDocument/2006/relationships/hyperlink" Target="https://www.legifrance.gouv.fr/download/file/iSqe-6AV4E87BWKW40fpeH49MK0KbEyE8SLWgFkR_3w=/JOE_TEXTE" TargetMode="External"/><Relationship Id="rId1132" Type="http://schemas.openxmlformats.org/officeDocument/2006/relationships/hyperlink" Target="https://www.legifrance.gouv.fr/jorf/id/JORFTEXT000024546308" TargetMode="External"/><Relationship Id="rId76" Type="http://schemas.openxmlformats.org/officeDocument/2006/relationships/hyperlink" Target="http://www.assainissement-non-collectif.developpement-durable.gouv.fr/IMG/pdf/guide_d_utilisation_-_OXYFIX_LG-90_MB_-_4_a_20_EH_-_ELOY_WATER.pdf" TargetMode="External"/><Relationship Id="rId141" Type="http://schemas.openxmlformats.org/officeDocument/2006/relationships/hyperlink" Target="http://www.assainissement-non-collectif.developpement-durable.gouv.fr/IMG/pdf/Guide_de_l_usager_-_X-Perco27092013_cle23ddb4.pdf" TargetMode="External"/><Relationship Id="rId379" Type="http://schemas.openxmlformats.org/officeDocument/2006/relationships/hyperlink" Target="https://www.legifrance.gouv.fr/jo_pdf.do?numJO=0&amp;dateJO=20140807&amp;numTexte=76&amp;pageDebut=13263&amp;pageFin=13263" TargetMode="External"/><Relationship Id="rId586" Type="http://schemas.openxmlformats.org/officeDocument/2006/relationships/hyperlink" Target="http://www.assainissement-non-collectif.developpement-durable.gouv.fr/IMG/pdf/guide_utilisation_-_5_a_15_eh_-_bio-unik_-_juillet19.pdf" TargetMode="External"/><Relationship Id="rId793" Type="http://schemas.openxmlformats.org/officeDocument/2006/relationships/hyperlink" Target="https://www.legifrance.gouv.fr/download/pdf?id=sGt3i8i_ksaZ36yUVJZfA8xGiHQEsOZXZhGyLzLEk-k=" TargetMode="External"/><Relationship Id="rId807" Type="http://schemas.openxmlformats.org/officeDocument/2006/relationships/hyperlink" Target="https://www.legifrance.gouv.fr/jo_pdf.do?id=JORFTEXT000032321132" TargetMode="External"/><Relationship Id="rId7" Type="http://schemas.openxmlformats.org/officeDocument/2006/relationships/hyperlink" Target="http://www.assainissement-non-collectif.developpement-durable.gouv.fr/IMG/pdf/guide_usager_ntg_microstations_modulaires_ndg_13_12_2018.pdf" TargetMode="External"/><Relationship Id="rId239" Type="http://schemas.openxmlformats.org/officeDocument/2006/relationships/hyperlink" Target="http://www.assainissement-non-collectif.developpement-durable.gouv.fr/IMG/pdf/Guide_d_utilisation-STRATEPUR-4_a_20_EH-V2_avril_2012_cle0c4e97.pdf" TargetMode="External"/><Relationship Id="rId446" Type="http://schemas.openxmlformats.org/officeDocument/2006/relationships/hyperlink" Target="https://www.legifrance.gouv.fr/jo_pdf.do?numJO=0&amp;dateJO=20121018&amp;numTexte=79&amp;pageDebut=16260&amp;pageFin=16267" TargetMode="External"/><Relationship Id="rId653" Type="http://schemas.openxmlformats.org/officeDocument/2006/relationships/hyperlink" Target="http://www.assainissement-non-collectif.developpement-durable.gouv.fr/IMG/pdf/guide_usager_eloy_x_perco_france_c_90_15_11_2019_light.pdf" TargetMode="External"/><Relationship Id="rId1076" Type="http://schemas.openxmlformats.org/officeDocument/2006/relationships/hyperlink" Target="http://www.cstb.fr/pdf/atec/GS17-R/AR117331_V2.pdf" TargetMode="External"/><Relationship Id="rId1283" Type="http://schemas.openxmlformats.org/officeDocument/2006/relationships/hyperlink" Target="https://evaluation.cstb.fr/fr/avis-technique/detail/17.1-18-333_v3/" TargetMode="External"/><Relationship Id="rId292" Type="http://schemas.openxmlformats.org/officeDocument/2006/relationships/hyperlink" Target="http://www.assainissement-non-collectif.developpement-durable.gouv.fr/IMG/pdf/Enviro-Septic_ES_5-20EH_Guides_fusionnes_-_mars_2016.pdf" TargetMode="External"/><Relationship Id="rId306" Type="http://schemas.openxmlformats.org/officeDocument/2006/relationships/hyperlink" Target="https://www.legifrance.gouv.fr/jo_pdf.do?numJO=0&amp;dateJO=20130103&amp;numTexte=63&amp;pageDebut=00330&amp;pageFin=00333" TargetMode="External"/><Relationship Id="rId860" Type="http://schemas.openxmlformats.org/officeDocument/2006/relationships/hyperlink" Target="http://www.assainissement-non-collectif.developpement-durable.gouv.fr/IMG/pdf/guide_d_utilisation_-_ecoflo_pe2_pe2_monobloc_5_a_20_eh_-_mai_2020.pdf" TargetMode="External"/><Relationship Id="rId958" Type="http://schemas.openxmlformats.org/officeDocument/2006/relationships/hyperlink" Target="https://www.legifrance.gouv.fr/download/file/7RT_9jn3Qm5vOoMEamwxDtCXZ2OTtqtdiV0iW9kWfKY=/JOE_TEXTE" TargetMode="External"/><Relationship Id="rId1143" Type="http://schemas.openxmlformats.org/officeDocument/2006/relationships/hyperlink" Target="https://www.legifrance.gouv.fr/jorf/id/JORFTEXT000031288514" TargetMode="External"/><Relationship Id="rId87" Type="http://schemas.openxmlformats.org/officeDocument/2006/relationships/hyperlink" Target="https://www.legifrance.gouv.fr/jo_pdf.do?numJO=0&amp;dateJO=20141007&amp;numTexte=73&amp;pageDebut=16281&amp;pageFin=16281" TargetMode="External"/><Relationship Id="rId513" Type="http://schemas.openxmlformats.org/officeDocument/2006/relationships/hyperlink" Target="https://www.legifrance.gouv.fr/jo_pdf.do?numJO=0&amp;dateJO=20111117&amp;numTexte=142&amp;pageDebut=19343&amp;pageFin=19348" TargetMode="External"/><Relationship Id="rId597" Type="http://schemas.openxmlformats.org/officeDocument/2006/relationships/hyperlink" Target="https://www.legifrance.gouv.fr/affichTexte.do?cidTexte=JORFTEXT000038980928&amp;dateTexte=&amp;categorieLien=id" TargetMode="External"/><Relationship Id="rId720" Type="http://schemas.openxmlformats.org/officeDocument/2006/relationships/hyperlink" Target="https://www.legifrance.gouv.fr/jo_pdf.do?id=JORFTEXT000038243157" TargetMode="External"/><Relationship Id="rId818" Type="http://schemas.openxmlformats.org/officeDocument/2006/relationships/hyperlink" Target="https://www.legifrance.gouv.fr/jo_pdf.do?id=JORFTEXT000041692055" TargetMode="External"/><Relationship Id="rId152" Type="http://schemas.openxmlformats.org/officeDocument/2006/relationships/hyperlink" Target="https://www.legifrance.gouv.fr/download/file/HW6UMbzidQyYG17QJE783C7GRK-kGhdl0mmJbpEP5Jk=/JOE_TEXTE" TargetMode="External"/><Relationship Id="rId457" Type="http://schemas.openxmlformats.org/officeDocument/2006/relationships/hyperlink" Target="https://www.legifrance.gouv.fr/jo_pdf.do?numJO=0&amp;dateJO=20111117&amp;numTexte=142&amp;pageDebut=19343&amp;pageFin=19348" TargetMode="External"/><Relationship Id="rId1003" Type="http://schemas.openxmlformats.org/officeDocument/2006/relationships/hyperlink" Target="https://www.legifrance.gouv.fr/download/pdf?id=Ta4lC9NxVBJnpowWgmcZ8UJ016Se1IuFLL3K0_4tkyo=" TargetMode="External"/><Relationship Id="rId1087" Type="http://schemas.openxmlformats.org/officeDocument/2006/relationships/hyperlink" Target="http://www.cstb.fr/pdf/atec/GS17-R/AR117331_V2.pdf" TargetMode="External"/><Relationship Id="rId1210" Type="http://schemas.openxmlformats.org/officeDocument/2006/relationships/hyperlink" Target="http://www.assainissement-non-collectif.developpement-durable.gouv.fr/IMG/pdf/220302_ptwe_guide_usager_eparco_filiere_plate_ecorces_de_pin.pdf" TargetMode="External"/><Relationship Id="rId1294" Type="http://schemas.openxmlformats.org/officeDocument/2006/relationships/hyperlink" Target="https://www.cstb.fr/pdf/atec/BATIPEDIA/UMLU-3.pdf" TargetMode="External"/><Relationship Id="rId664" Type="http://schemas.openxmlformats.org/officeDocument/2006/relationships/hyperlink" Target="https://www.legifrance.gouv.fr/jorf/id/JORFSCTA000030481784" TargetMode="External"/><Relationship Id="rId871" Type="http://schemas.openxmlformats.org/officeDocument/2006/relationships/hyperlink" Target="http://www.assainissement-non-collectif.developpement-durable.gouv.fr/IMG/pdf/guide_utilisation_-_oxyfix_r_90_-_4_5_6_eh_-_mars_2020.pdf" TargetMode="External"/><Relationship Id="rId969" Type="http://schemas.openxmlformats.org/officeDocument/2006/relationships/hyperlink" Target="https://www.legifrance.gouv.fr/download/file/7RT_9jn3Qm5vOoMEamwxDtCXZ2OTtqtdiV0iW9kWfKY=/JOE_TEXTE" TargetMode="External"/><Relationship Id="rId14" Type="http://schemas.openxmlformats.org/officeDocument/2006/relationships/hyperlink" Target="http://www.assainissement-non-collectif.developpement-durable.gouv.fr/IMG/pdf/guide_d_utilisation_-_gamme_bioturbat_cuve_pe_-_5_eh_6_eh_-_juillet_2018.pdf" TargetMode="External"/><Relationship Id="rId317" Type="http://schemas.openxmlformats.org/officeDocument/2006/relationships/hyperlink" Target="https://www.legifrance.gouv.fr/jo_pdf.do?numJO=0&amp;dateJO=20120512&amp;numTexte=50&amp;pageDebut=09038&amp;pageFin=09043" TargetMode="External"/><Relationship Id="rId524" Type="http://schemas.openxmlformats.org/officeDocument/2006/relationships/hyperlink" Target="https://www.legifrance.gouv.fr/jo_pdf.do?numJO=0&amp;dateJO=20121018&amp;numTexte=79&amp;pageDebut=16260&amp;pageFin=16267" TargetMode="External"/><Relationship Id="rId731" Type="http://schemas.openxmlformats.org/officeDocument/2006/relationships/hyperlink" Target="https://www.legifrance.gouv.fr/jo_pdf.do?id=JORFTEXT000037738734" TargetMode="External"/><Relationship Id="rId1154" Type="http://schemas.openxmlformats.org/officeDocument/2006/relationships/hyperlink" Target="https://www.legifrance.gouv.fr/jorf/id/JORFTEXT000030338014" TargetMode="External"/><Relationship Id="rId98" Type="http://schemas.openxmlformats.org/officeDocument/2006/relationships/hyperlink" Target="http://www.assainissement-non-collectif.developpement-durable.gouv.fr/IMG/pdf/Guide_a_l_usager_-_COMPACT_O_ST2_-_18_12_2014.pdf" TargetMode="External"/><Relationship Id="rId163" Type="http://schemas.openxmlformats.org/officeDocument/2006/relationships/hyperlink" Target="https://www.legifrance.gouv.fr/jo_pdf.do?numJO=0&amp;dateJO=20130206&amp;numTexte=113&amp;pageDebut=02170&amp;pageFin=02172" TargetMode="External"/><Relationship Id="rId370" Type="http://schemas.openxmlformats.org/officeDocument/2006/relationships/hyperlink" Target="https://www.legifrance.gouv.fr/jo_pdf.do?numJO=0&amp;dateJO=20140807&amp;numTexte=76&amp;pageDebut=13263&amp;pageFin=13263" TargetMode="External"/><Relationship Id="rId829" Type="http://schemas.openxmlformats.org/officeDocument/2006/relationships/hyperlink" Target="https://www.legifrance.gouv.fr/jorf/id/JORFTEXT000042045316" TargetMode="External"/><Relationship Id="rId1014" Type="http://schemas.openxmlformats.org/officeDocument/2006/relationships/hyperlink" Target="https://www.google.com/url?sa=t&amp;rct=j&amp;q=&amp;esrc=s&amp;source=web&amp;cd=&amp;ved=2ahUKEwik8rjB_-DzAhUFzoUKHQkUCqoQFnoECAsQAQ&amp;url=http%3A%2F%2Fwww.assainissement-non-collectif.developpement-durable.gouv.fr%2FIMG%2Fpdf%2Fannexe_4_-_guide_utilisation_-_hydrostep_-_6eh_9_eh_12_eh_-_oct_2020.pdf&amp;usg=AOvVaw0wymnCOI4d6muToZCtMdb4" TargetMode="External"/><Relationship Id="rId1221" Type="http://schemas.openxmlformats.org/officeDocument/2006/relationships/hyperlink" Target="https://www.assainissement-non-collectif.developpement-durable.gouv.fr/IMG/pdf/2022-30-08_avis_d_agrement_monoblock_v3_biorock-2.pdf" TargetMode="External"/><Relationship Id="rId230" Type="http://schemas.openxmlformats.org/officeDocument/2006/relationships/hyperlink" Target="https://www.legifrance.gouv.fr/jo_pdf.do?numJO=0&amp;dateJO=20130419&amp;numTexte=79&amp;pageDebut=06924&amp;pageFin=06930" TargetMode="External"/><Relationship Id="rId468" Type="http://schemas.openxmlformats.org/officeDocument/2006/relationships/hyperlink" Target="https://www.legifrance.gouv.fr/jo_pdf.do?numJO=0&amp;dateJO=20111117&amp;numTexte=142&amp;pageDebut=19343&amp;pageFin=19348" TargetMode="External"/><Relationship Id="rId675" Type="http://schemas.openxmlformats.org/officeDocument/2006/relationships/hyperlink" Target="https://www.legifrance.gouv.fr/jorf/id/JORFSCTA000030481784" TargetMode="External"/><Relationship Id="rId882" Type="http://schemas.openxmlformats.org/officeDocument/2006/relationships/hyperlink" Target="https://www.legifrance.gouv.fr/download/file/vZA2B228w4Cf0lNBwbeE0L0T8Zs-_AL4VivXOHPhQm0=/JOE_TEXTE" TargetMode="External"/><Relationship Id="rId1098" Type="http://schemas.openxmlformats.org/officeDocument/2006/relationships/hyperlink" Target="http://www.cstb.fr/pdf/atec/GS17-R/AR119334_V4.pdf" TargetMode="External"/><Relationship Id="rId25" Type="http://schemas.openxmlformats.org/officeDocument/2006/relationships/hyperlink" Target="http://www.assainissement-non-collectif.developpement-durable.gouv.fr/IMG/pdf/guide_d_utilisation_-_clearfox_by_breizho_-_4a15eh_-_juillet_17.pdf" TargetMode="External"/><Relationship Id="rId328" Type="http://schemas.openxmlformats.org/officeDocument/2006/relationships/hyperlink" Target="https://www.legifrance.gouv.fr/jo_pdf.do?numJO=0&amp;dateJO=20140528&amp;numTexte=92&amp;pageDebut=08948&amp;pageFin=08951" TargetMode="External"/><Relationship Id="rId535" Type="http://schemas.openxmlformats.org/officeDocument/2006/relationships/hyperlink" Target="http://www.assainissement-non-collectif.developpement-durable.gouv.fr/IMG/pdf/Guide_EPURFIX_EPURFLO_PRECOFLO_ECOFLO-4_a_20_EH-V5_juillet_2012_cle09668e.pdf" TargetMode="External"/><Relationship Id="rId742" Type="http://schemas.openxmlformats.org/officeDocument/2006/relationships/hyperlink" Target="https://www.legifrance.gouv.fr/jo_pdf.do?id=JORFTEXT000039668536" TargetMode="External"/><Relationship Id="rId1165" Type="http://schemas.openxmlformats.org/officeDocument/2006/relationships/hyperlink" Target="http://www.assainissement-non-collectif.developpement-durable.gouv.fr/IMG/pdf/2021_11_29_avis_agrement_aquatiris_carex.pdf" TargetMode="External"/><Relationship Id="rId174" Type="http://schemas.openxmlformats.org/officeDocument/2006/relationships/hyperlink" Target="http://www.assainissement-non-collectif.developpement-durable.gouv.fr/IMG/pdf/guide_d_utilisation_-_Gamme_EPANBLOC_-_6_a_20_EH_-_septembre_2013_cle2adde3.pdf" TargetMode="External"/><Relationship Id="rId381" Type="http://schemas.openxmlformats.org/officeDocument/2006/relationships/hyperlink" Target="https://www.legifrance.gouv.fr/jo_pdf.do?numJO=0&amp;dateJO=20140807&amp;numTexte=76&amp;pageDebut=13263&amp;pageFin=13263" TargetMode="External"/><Relationship Id="rId602" Type="http://schemas.openxmlformats.org/officeDocument/2006/relationships/hyperlink" Target="http://www.assainissement-non-collectif.developpement-durable.gouv.fr/IMG/pdf/Enviro-Septic_ES_5-20EH_Guides_fusionnes_-_mars_2016.pdf" TargetMode="External"/><Relationship Id="rId1025" Type="http://schemas.openxmlformats.org/officeDocument/2006/relationships/hyperlink" Target="https://www.google.com/url?sa=t&amp;rct=j&amp;q=&amp;esrc=s&amp;source=web&amp;cd=&amp;cad=rja&amp;uact=8&amp;ved=2ahUKEwjk9Oah8-LzAhVDzBoKHSTYBx8QFnoECAMQAQ&amp;url=https%3A%2F%2Fwww.legifrance.gouv.fr%2Fjorf%2Fid%2FJORFTEXT000043110585&amp;usg=AOvVaw3CH4k0c3c4kbcx5RfJ5hCq" TargetMode="External"/><Relationship Id="rId1232" Type="http://schemas.openxmlformats.org/officeDocument/2006/relationships/hyperlink" Target="https://evaluation.cstb.fr/fr/avis-technique/detail/17.1-18-333_v3/" TargetMode="External"/><Relationship Id="rId241" Type="http://schemas.openxmlformats.org/officeDocument/2006/relationships/hyperlink" Target="http://www.assainissement-non-collectif.developpement-durable.gouv.fr/IMG/pdf/Guide_d_utilisation-STRATEPUR-4_a_20_EH-V2_avril_2012_cle0c4e97.pdf" TargetMode="External"/><Relationship Id="rId479" Type="http://schemas.openxmlformats.org/officeDocument/2006/relationships/hyperlink" Target="http://www.assainissement-non-collectif.developpement-durable.gouv.fr/IMG/pdf/Guide_EPURFIX_EPURFLO_PRECOFLO_ECOFLO-4_a_20_EH-V5_juillet_2012_cle09668e.pdf" TargetMode="External"/><Relationship Id="rId686" Type="http://schemas.openxmlformats.org/officeDocument/2006/relationships/hyperlink" Target="https://www.legifrance.gouv.fr/download/file/X6NsulbQlBUbhctbm-pPguDTZZitZcIPsOJlZtKk3BY=/JOE_TEXTE" TargetMode="External"/><Relationship Id="rId893" Type="http://schemas.openxmlformats.org/officeDocument/2006/relationships/hyperlink" Target="http://www.assainissement-non-collectif.developpement-durable.gouv.fr/IMG/pdf/guide_usager_epur_biofrance_29_04_2020.pdf" TargetMode="External"/><Relationship Id="rId907" Type="http://schemas.openxmlformats.org/officeDocument/2006/relationships/hyperlink" Target="https://www.legifrance.gouv.fr/jorf/article_jo/JORFARTI000031426228" TargetMode="External"/><Relationship Id="rId36" Type="http://schemas.openxmlformats.org/officeDocument/2006/relationships/hyperlink" Target="http://www.assainissement-non-collectif.developpement-durable.gouv.fr/IMG/pdf/Guide_usager_Tricel_Seta_FR_05_02_2016.pdf" TargetMode="External"/><Relationship Id="rId339" Type="http://schemas.openxmlformats.org/officeDocument/2006/relationships/hyperlink" Target="https://www.legifrance.gouv.fr/jo_pdf.do?numJO=0&amp;dateJO=20121018&amp;numTexte=79&amp;pageDebut=16260&amp;pageFin=16267" TargetMode="External"/><Relationship Id="rId546" Type="http://schemas.openxmlformats.org/officeDocument/2006/relationships/hyperlink" Target="https://ascomade.org/agrements/fichiers/DEVO1019394V.pdf" TargetMode="External"/><Relationship Id="rId753" Type="http://schemas.openxmlformats.org/officeDocument/2006/relationships/hyperlink" Target="https://www.legifrance.gouv.fr/jo_pdf.do?id=JORFTEXT000035967753" TargetMode="External"/><Relationship Id="rId1176" Type="http://schemas.openxmlformats.org/officeDocument/2006/relationships/hyperlink" Target="http://www.assainissement-non-collectif.developpement-durable.gouv.fr/IMG/pdf/2022_02_22_avis_agrement_rikutec_actifiltre_185.pdf" TargetMode="External"/><Relationship Id="rId101" Type="http://schemas.openxmlformats.org/officeDocument/2006/relationships/hyperlink" Target="https://www.legifrance.gouv.fr/jo_pdf.do?id=JORFTEXT000032724017" TargetMode="External"/><Relationship Id="rId185" Type="http://schemas.openxmlformats.org/officeDocument/2006/relationships/hyperlink" Target="http://www.assainissement-non-collectif.developpement-durable.gouv.fr/IMG/pdf/Guide_a_l_usager_-_Gamme_Filiere_a_zeolithe_Ouest_Env-_-_14_11_2013__cle5717ac.pdf" TargetMode="External"/><Relationship Id="rId406" Type="http://schemas.openxmlformats.org/officeDocument/2006/relationships/hyperlink" Target="http://www.assainissement-non-collectif.developpement-durable.gouv.fr/IMG/pdf/Guide_utilisation-Gamme_Filtre_a_fragments_de_coco_ECOFLO_4_a_20_EH_-_Decembre_2013_cle0616aa.pdf" TargetMode="External"/><Relationship Id="rId960" Type="http://schemas.openxmlformats.org/officeDocument/2006/relationships/hyperlink" Target="https://www.legifrance.gouv.fr/download/file/7RT_9jn3Qm5vOoMEamwxDtCXZ2OTtqtdiV0iW9kWfKY=/JOE_TEXTE" TargetMode="External"/><Relationship Id="rId1036" Type="http://schemas.openxmlformats.org/officeDocument/2006/relationships/hyperlink" Target="http://www.assainissement-non-collectif.developpement-durable.gouv.fr/IMG/pdf/2021_07_29_avis_agrement_rikutec_actifiltreo.pdf" TargetMode="External"/><Relationship Id="rId1243" Type="http://schemas.openxmlformats.org/officeDocument/2006/relationships/hyperlink" Target="https://evaluation.cstb.fr/fr/avis-technique/detail/17.1-18-333_v3/" TargetMode="External"/><Relationship Id="rId392" Type="http://schemas.openxmlformats.org/officeDocument/2006/relationships/hyperlink" Target="http://www.assainissement-non-collectif.developpement-durable.gouv.fr/IMG/pdf/Guide_utilisation-Gamme_Filtre_a_fragments_de_coco_ECOFLO_4_a_20_EH_-_Decembre_2013_cle0616aa.pdf" TargetMode="External"/><Relationship Id="rId613" Type="http://schemas.openxmlformats.org/officeDocument/2006/relationships/hyperlink" Target="http://www.assainissement-non-collectif.developpement-durable.gouv.fr/IMG/pdf/guide_a_l_usager_-_asio_-_as-variocomp_-_03_05_2019.pdf" TargetMode="External"/><Relationship Id="rId697" Type="http://schemas.openxmlformats.org/officeDocument/2006/relationships/hyperlink" Target="https://www.legifrance.gouv.fr/jorf/id/JORFTEXT000030744667" TargetMode="External"/><Relationship Id="rId820" Type="http://schemas.openxmlformats.org/officeDocument/2006/relationships/hyperlink" Target="http://www.assainissement-non-collectif.developpement-durable.gouv.fr/IMG/pdf/guide_usager_epur_biofrance_passive_cte_04_02_2020.pdf" TargetMode="External"/><Relationship Id="rId918" Type="http://schemas.openxmlformats.org/officeDocument/2006/relationships/hyperlink" Target="https://www.legifrance.gouv.fr/download/file/W-OqhcwtsQQWPclVXbahTSRvlMueLfCUJnfzyAGVaAc=/JOE_TEXTE" TargetMode="External"/><Relationship Id="rId252" Type="http://schemas.openxmlformats.org/officeDocument/2006/relationships/hyperlink" Target="http://www.assainissement-non-collectif.developpement-durable.gouv.fr/IMG/pdf/guide_usager_Stratepur_cle7c8ae1.pdf" TargetMode="External"/><Relationship Id="rId1103" Type="http://schemas.openxmlformats.org/officeDocument/2006/relationships/hyperlink" Target="http://www.cstb.fr/pdf/atec/GS17-R/AR119334_V4.pdf" TargetMode="External"/><Relationship Id="rId1187" Type="http://schemas.openxmlformats.org/officeDocument/2006/relationships/hyperlink" Target="http://www.assainissement-non-collectif.developpement-durable.gouv.fr/IMG/pdf/2022_02_22_avis_agrement_rikutec_actifiltre_185.pdf" TargetMode="External"/><Relationship Id="rId47" Type="http://schemas.openxmlformats.org/officeDocument/2006/relationships/hyperlink" Target="http://www.assainissement-non-collectif.developpement-durable.gouv.fr/IMG/pdf/2016-04-08_Guide_utilisation_-_STEPECO_-_5_EH_-_Fevrier_2016.pdf" TargetMode="External"/><Relationship Id="rId112" Type="http://schemas.openxmlformats.org/officeDocument/2006/relationships/hyperlink" Target="http://www.assainissement-non-collectif.developpement-durable.gouv.fr/IMG/pdf/Guide_a_l_usager_-_Clarehill_-_Harlequin_HydroClear_8_-_Version_avril_2016.pdf" TargetMode="External"/><Relationship Id="rId557" Type="http://schemas.openxmlformats.org/officeDocument/2006/relationships/hyperlink" Target="https://www.legifrance.gouv.fr/jo_pdf.do?numJO=0&amp;dateJO=20120815&amp;numTexte=90&amp;pageDebut=13465&amp;pageFin=13470" TargetMode="External"/><Relationship Id="rId764" Type="http://schemas.openxmlformats.org/officeDocument/2006/relationships/hyperlink" Target="https://www.legifrance.gouv.fr/jo_pdf.do?id=JORFTEXT000035450936" TargetMode="External"/><Relationship Id="rId971" Type="http://schemas.openxmlformats.org/officeDocument/2006/relationships/hyperlink" Target="https://www.legifrance.gouv.fr/jorf/id/JORFTEXT000026123148/" TargetMode="External"/><Relationship Id="rId196" Type="http://schemas.openxmlformats.org/officeDocument/2006/relationships/hyperlink" Target="https://www.legifrance.gouv.fr/jo_pdf.do?numJO=0&amp;dateJO=20130419&amp;numTexte=79&amp;pageDebut=06924&amp;pageFin=06930" TargetMode="External"/><Relationship Id="rId417" Type="http://schemas.openxmlformats.org/officeDocument/2006/relationships/hyperlink" Target="http://www.assainissement-non-collectif.developpement-durable.gouv.fr/IMG/pdf/Guide_utilisation-Gamme_Filtre_a_fragments_de_coco_ECOFLO_4_a_20_EH_-_Decembre_2013_cle0616aa.pdf" TargetMode="External"/><Relationship Id="rId624" Type="http://schemas.openxmlformats.org/officeDocument/2006/relationships/hyperlink" Target="http://www.assainissement-non-collectif.developpement-durable.gouv.fr/IMG/pdf/guide_usager_tricel_tricel_seta_simplex__16_09_2019.pdf" TargetMode="External"/><Relationship Id="rId831" Type="http://schemas.openxmlformats.org/officeDocument/2006/relationships/hyperlink" Target="http://www.assainissement-non-collectif.developpement-durable.gouv.fr/IMG/pdf/guide_usager_epur_biofrance-plus_27-04-2020.pdf" TargetMode="External"/><Relationship Id="rId1047" Type="http://schemas.openxmlformats.org/officeDocument/2006/relationships/hyperlink" Target="http://www.assainissement-non-collectif.developpement-durable.gouv.fr/IMG/pdf/2021_06_21_avis_agrement_abas_-_filtre_simbiose_sb.pdf" TargetMode="External"/><Relationship Id="rId1254" Type="http://schemas.openxmlformats.org/officeDocument/2006/relationships/hyperlink" Target="https://evaluation.cstb.fr/fr/avis-technique/detail/17.1-18-333_v3/" TargetMode="External"/><Relationship Id="rId263" Type="http://schemas.openxmlformats.org/officeDocument/2006/relationships/hyperlink" Target="https://www.legifrance.gouv.fr/jo_pdf.do?numJO=0&amp;dateJO=20130419&amp;numTexte=79&amp;pageDebut=06924&amp;pageFin=06930" TargetMode="External"/><Relationship Id="rId470" Type="http://schemas.openxmlformats.org/officeDocument/2006/relationships/hyperlink" Target="http://www.assainissement-non-collectif.developpement-durable.gouv.fr/IMG/pdf/guide_usager_v3_07092011_cle5ef1d9.pdf" TargetMode="External"/><Relationship Id="rId929" Type="http://schemas.openxmlformats.org/officeDocument/2006/relationships/hyperlink" Target="https://www.legifrance.gouv.fr/download/file/yRvwyit-Q8ADlEOqp7mOUe92ZXKkmcYqz9e8z2Mrufc=/JOE_TEXTE" TargetMode="External"/><Relationship Id="rId1114" Type="http://schemas.openxmlformats.org/officeDocument/2006/relationships/hyperlink" Target="http://www.cstb.fr/pdf/atec/GS17-R/AR117330_V3.pdf" TargetMode="External"/><Relationship Id="rId58" Type="http://schemas.openxmlformats.org/officeDocument/2006/relationships/hyperlink" Target="http://www.assainissement-non-collectif.developpement-durable.gouv.fr/IMG/pdf/Guide_a_l_usager_-_BIOROCK_-_D-S5_-_Version_25_03_2016.pdf" TargetMode="External"/><Relationship Id="rId123" Type="http://schemas.openxmlformats.org/officeDocument/2006/relationships/hyperlink" Target="https://www.legifrance.gouv.fr/jo_pdf.do?numJO=0&amp;dateJO=20140201&amp;numTexte=92&amp;pageDebut=01939&amp;pageFin=01941" TargetMode="External"/><Relationship Id="rId330" Type="http://schemas.openxmlformats.org/officeDocument/2006/relationships/hyperlink" Target="https://www.legifrance.gouv.fr/jo_pdf.do?numJO=0&amp;dateJO=20121103&amp;numTexte=124&amp;pageDebut=17248&amp;pageFin=17256" TargetMode="External"/><Relationship Id="rId568" Type="http://schemas.openxmlformats.org/officeDocument/2006/relationships/hyperlink" Target="http://www.assainissement-non-collectif.developpement-durable.gouv.fr/IMG/pdf/Enviro-Septic_ES_5-20EH_Guides_fusionnes_-_mars_2016.pdf" TargetMode="External"/><Relationship Id="rId775" Type="http://schemas.openxmlformats.org/officeDocument/2006/relationships/hyperlink" Target="https://www.legifrance.gouv.fr/jo_pdf.do?id=JORFTEXT000032676809" TargetMode="External"/><Relationship Id="rId982" Type="http://schemas.openxmlformats.org/officeDocument/2006/relationships/hyperlink" Target="http://www.assainissement-non-collectif.developpement-durable.gouv.fr/IMG/pdf/guide_usager-aquatec_vfl_at_-07_04_2021.pdf" TargetMode="External"/><Relationship Id="rId1198"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428" Type="http://schemas.openxmlformats.org/officeDocument/2006/relationships/hyperlink" Target="http://www.assainissement-non-collectif.developpement-durable.gouv.fr/IMG/pdf/Guide_utilisation-Gamme_Filtre_a_fragments_de_coco_ECOFLO_4_a_20_EH_-_Decembre_2013_cle0616aa.pdf" TargetMode="External"/><Relationship Id="rId635" Type="http://schemas.openxmlformats.org/officeDocument/2006/relationships/hyperlink" Target="http://www.assainissement-non-collectif.developpement-durable.gouv.fr/IMG/pdf/guide_utilisation_-_bionut_2_fs_-_4_a_20_eh_-_novembre_19.pdf" TargetMode="External"/><Relationship Id="rId842" Type="http://schemas.openxmlformats.org/officeDocument/2006/relationships/hyperlink" Target="https://www.legifrance.gouv.fr/jorf/id/JORFTEXT000042344468/" TargetMode="External"/><Relationship Id="rId1058" Type="http://schemas.openxmlformats.org/officeDocument/2006/relationships/hyperlink" Target="http://www.assainissement-non-collectif.developpement-durable.gouv.fr/IMG/pdf/guide_usager_abas_simbiose_fb_et_fbri_15_06_2021.pdf" TargetMode="External"/><Relationship Id="rId1265" Type="http://schemas.openxmlformats.org/officeDocument/2006/relationships/hyperlink" Target="https://evaluation.cstb.fr/fr/avis-technique/detail/17.1-18-333_v3/" TargetMode="External"/><Relationship Id="rId274" Type="http://schemas.openxmlformats.org/officeDocument/2006/relationships/hyperlink" Target="http://www.assainissement-non-collectif.developpement-durable.gouv.fr/IMG/pdf/Guide_d_utilisation-EPURBA_COMBACT-4_a_20_EH-V3_janvier_2013_cle7a1b4f.pdf" TargetMode="External"/><Relationship Id="rId481" Type="http://schemas.openxmlformats.org/officeDocument/2006/relationships/hyperlink" Target="https://www.legifrance.gouv.fr/jo_pdf.do?numJO=0&amp;dateJO=20111117&amp;numTexte=142&amp;pageDebut=19343&amp;pageFin=19348" TargetMode="External"/><Relationship Id="rId702" Type="http://schemas.openxmlformats.org/officeDocument/2006/relationships/hyperlink" Target="https://www.legifrance.gouv.fr/jo_pdf.do?numJO=0&amp;dateJO=20150618&amp;numTexte=135&amp;pageDebut=10046&amp;pageFin=10049" TargetMode="External"/><Relationship Id="rId1125" Type="http://schemas.openxmlformats.org/officeDocument/2006/relationships/hyperlink" Target="https://www.legifrance.gouv.fr/jorf/id/JORFTEXT000024546308" TargetMode="External"/><Relationship Id="rId69" Type="http://schemas.openxmlformats.org/officeDocument/2006/relationships/hyperlink" Target="http://www.assainissement-non-collectif.developpement-durable.gouv.fr/IMG/pdf/Guide_d_utilisation_-_Gamme_SBR_-_5_a_20_EH_-_Juin_2015.pdf" TargetMode="External"/><Relationship Id="rId134" Type="http://schemas.openxmlformats.org/officeDocument/2006/relationships/hyperlink" Target="https://www.legifrance.gouv.fr/download/file/lOB47Z3qVNHzFNaqdLPLiM7cbOOiggOdMMc0Zcp9rfg=/JOE_TEXTE" TargetMode="External"/><Relationship Id="rId579" Type="http://schemas.openxmlformats.org/officeDocument/2006/relationships/hyperlink" Target="http://www.assainissement-non-collectif.developpement-durable.gouv.fr/IMG/pdf/guide_utilisation_-_5_a_15_eh_-_bio-unik_-_juillet19.pdf" TargetMode="External"/><Relationship Id="rId786" Type="http://schemas.openxmlformats.org/officeDocument/2006/relationships/hyperlink" Target="https://www.legifrance.gouv.fr/jo_pdf.do?numJO=0&amp;dateJO=20151003&amp;numTexte=108&amp;pageDebut=17968&amp;pageFin=17974" TargetMode="External"/><Relationship Id="rId993" Type="http://schemas.openxmlformats.org/officeDocument/2006/relationships/hyperlink" Target="http://www.assainissement-non-collectif.developpement-durable.gouv.fr/IMG/pdf/guide_usager-aquatec_vfl_at_-07_04_2021.pdf" TargetMode="External"/><Relationship Id="rId341" Type="http://schemas.openxmlformats.org/officeDocument/2006/relationships/hyperlink" Target="https://www.legifrance.gouv.fr/jo_pdf.do?numJO=0&amp;dateJO=20121018&amp;numTexte=79&amp;pageDebut=16260&amp;pageFin=16267" TargetMode="External"/><Relationship Id="rId439" Type="http://schemas.openxmlformats.org/officeDocument/2006/relationships/hyperlink" Target="https://www.legifrance.gouv.fr/jo_pdf.do?numJO=0&amp;dateJO=20121018&amp;numTexte=79&amp;pageDebut=16260&amp;pageFin=16267" TargetMode="External"/><Relationship Id="rId646" Type="http://schemas.openxmlformats.org/officeDocument/2006/relationships/hyperlink" Target="https://www.legifrance.gouv.fr/jo_pdf.do?id=JORFTEXT000038980928" TargetMode="External"/><Relationship Id="rId1069" Type="http://schemas.openxmlformats.org/officeDocument/2006/relationships/hyperlink" Target="http://www.cstb.fr/pdf/atec/GS17-R/AR117331_V2.pdf" TargetMode="External"/><Relationship Id="rId1276" Type="http://schemas.openxmlformats.org/officeDocument/2006/relationships/hyperlink" Target="https://evaluation.cstb.fr/fr/avis-technique/detail/17.1-18-333_v3/" TargetMode="External"/><Relationship Id="rId201" Type="http://schemas.openxmlformats.org/officeDocument/2006/relationships/hyperlink" Target="http://www.assainissement-non-collectif.developpement-durable.gouv.fr/IMG/pdf/Guide_d_utilisation-STRATEPUR-4_a_20_EH-V2_avril_2012_cle0c4e97.pdf" TargetMode="External"/><Relationship Id="rId285" Type="http://schemas.openxmlformats.org/officeDocument/2006/relationships/hyperlink" Target="https://www.legifrance.gouv.fr/download/file/KQ9ZCtJY6TKK_vjkRfoNNgaOxpr1lW3ryjInOlRFlOc=/JOE_TEXTE" TargetMode="External"/><Relationship Id="rId506" Type="http://schemas.openxmlformats.org/officeDocument/2006/relationships/hyperlink" Target="https://www.legifrance.gouv.fr/jo_pdf.do?numJO=0&amp;dateJO=20111117&amp;numTexte=142&amp;pageDebut=19343&amp;pageFin=19348" TargetMode="External"/><Relationship Id="rId853" Type="http://schemas.openxmlformats.org/officeDocument/2006/relationships/hyperlink" Target="http://www.assainissement-non-collectif.developpement-durable.gouv.fr/IMG/pdf/guide_usager_rikutec_actifiltre-qr_08-06-2020.pdf" TargetMode="External"/><Relationship Id="rId1136" Type="http://schemas.openxmlformats.org/officeDocument/2006/relationships/hyperlink" Target="https://ascomade.org/agrements/fichiers/DEVL1514670V.pdf" TargetMode="External"/><Relationship Id="rId492" Type="http://schemas.openxmlformats.org/officeDocument/2006/relationships/hyperlink" Target="https://www.legifrance.gouv.fr/jo_pdf.do?numJO=0&amp;dateJO=20121018&amp;numTexte=79&amp;pageDebut=16260&amp;pageFin=16267" TargetMode="External"/><Relationship Id="rId713" Type="http://schemas.openxmlformats.org/officeDocument/2006/relationships/hyperlink" Target="http://www.assainissement-non-collectif.developpement-durable.gouv.fr/IMG/pdf/guide_utilisation_-_stepurbio-fea_-_5_eh_-_fea_-_avril_2019.pdf" TargetMode="External"/><Relationship Id="rId797" Type="http://schemas.openxmlformats.org/officeDocument/2006/relationships/hyperlink" Target="https://www.legifrance.gouv.fr/download/pdf?id=sGt3i8i_ksaZ36yUVJZfA8xGiHQEsOZXZhGyLzLEk-k=" TargetMode="External"/><Relationship Id="rId920" Type="http://schemas.openxmlformats.org/officeDocument/2006/relationships/hyperlink" Target="https://www.legifrance.gouv.fr/download/file/W-OqhcwtsQQWPclVXbahTSRvlMueLfCUJnfzyAGVaAc=/JOE_TEXTE" TargetMode="External"/><Relationship Id="rId145" Type="http://schemas.openxmlformats.org/officeDocument/2006/relationships/hyperlink" Target="http://www.assainissement-non-collectif.developpement-durable.gouv.fr/IMG/pdf/2Guide_d_utilisation-STEPIZEN-9EH-CARAT_RS_2700L-_29_07_13_cle5cf15d.pdf" TargetMode="External"/><Relationship Id="rId352" Type="http://schemas.openxmlformats.org/officeDocument/2006/relationships/hyperlink" Target="https://www.legifrance.gouv.fr/jo_pdf.do?numJO=0&amp;dateJO=20140807&amp;numTexte=76&amp;pageDebut=13263&amp;pageFin=13263" TargetMode="External"/><Relationship Id="rId1203" Type="http://schemas.openxmlformats.org/officeDocument/2006/relationships/hyperlink" Target="http://www.assainissement-non-collectif.developpement-durable.gouv.fr/IMG/pdf/220302_ptwe_guide_usager_eparco_filiere_plate_ecorces_de_pin.pdf" TargetMode="External"/><Relationship Id="rId1287" Type="http://schemas.openxmlformats.org/officeDocument/2006/relationships/hyperlink" Target="https://www.cstb.fr/pdf/atec/BATIPEDIA/UMLU-3.pdf" TargetMode="External"/><Relationship Id="rId212" Type="http://schemas.openxmlformats.org/officeDocument/2006/relationships/hyperlink" Target="https://www.legifrance.gouv.fr/jo_pdf.do?numJO=0&amp;dateJO=20120512&amp;numTexte=52&amp;pageDebut=09047&amp;pageFin=09050" TargetMode="External"/><Relationship Id="rId657" Type="http://schemas.openxmlformats.org/officeDocument/2006/relationships/hyperlink" Target="https://www.legifrance.gouv.fr/jo_pdf.do?id=JORFTEXT000038980928" TargetMode="External"/><Relationship Id="rId864" Type="http://schemas.openxmlformats.org/officeDocument/2006/relationships/hyperlink" Target="http://www.assainissement-non-collectif.developpement-durable.gouv.fr/IMG/pdf/guide_d_utilisation_-_ecoflo_pe2_pe2_monobloc_5_a_20_eh_-_mai_2020.pdf" TargetMode="External"/><Relationship Id="rId296" Type="http://schemas.openxmlformats.org/officeDocument/2006/relationships/hyperlink" Target="https://www.legifrance.gouv.fr/download/file/SfGXxtP6MStsEgD2UTK0vzU8Spf4sUnWHzFTgJyAJd4=/JOE_TEXTE" TargetMode="External"/><Relationship Id="rId517" Type="http://schemas.openxmlformats.org/officeDocument/2006/relationships/hyperlink" Target="http://www.assainissement-non-collectif.developpement-durable.gouv.fr/IMG/pdf/guide_usager_v3_07092011_cle5ef1d9.pdf" TargetMode="External"/><Relationship Id="rId724" Type="http://schemas.openxmlformats.org/officeDocument/2006/relationships/hyperlink" Target="https://www.legifrance.gouv.fr/jo_pdf.do?id=JORFTEXT000038243157" TargetMode="External"/><Relationship Id="rId931" Type="http://schemas.openxmlformats.org/officeDocument/2006/relationships/hyperlink" Target="https://www.legifrance.gouv.fr/download/file/yRvwyit-Q8ADlEOqp7mOUe92ZXKkmcYqz9e8z2Mrufc=/JOE_TEXTE" TargetMode="External"/><Relationship Id="rId1147" Type="http://schemas.openxmlformats.org/officeDocument/2006/relationships/hyperlink" Target="https://www.legifrance.gouv.fr/jorf/id/JORFTEXT000030940812" TargetMode="External"/><Relationship Id="rId60" Type="http://schemas.openxmlformats.org/officeDocument/2006/relationships/hyperlink" Target="http://www.assainissement-non-collectif.developpement-durable.gouv.fr/IMG/pdf/Guide_a_l_usager_-_Jean_Voisin_-_Ecophyltre_-_27_04_2015.pdf" TargetMode="External"/><Relationship Id="rId156" Type="http://schemas.openxmlformats.org/officeDocument/2006/relationships/hyperlink" Target="http://www.assainissement-non-collectif.developpement-durable.gouv.fr/IMG/pdf/Guide_d_utilisation_-_Topaze_Filtre_a_sable_-5_7_8_EH_-_juin_2013_cle2f2e24.pdf" TargetMode="External"/><Relationship Id="rId363" Type="http://schemas.openxmlformats.org/officeDocument/2006/relationships/hyperlink" Target="https://www.legifrance.gouv.fr/jo_pdf.do?numJO=0&amp;dateJO=20140807&amp;numTexte=76&amp;pageDebut=13263&amp;pageFin=13263" TargetMode="External"/><Relationship Id="rId570" Type="http://schemas.openxmlformats.org/officeDocument/2006/relationships/hyperlink" Target="http://www.assainissement-non-collectif.developpement-durable.gouv.fr/IMG/pdf/guide_utilisation_-_stepurfiltre-fea_-_5_a_20_eh_-_fea_-_avril_2019.pdf" TargetMode="External"/><Relationship Id="rId1007"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1214" Type="http://schemas.openxmlformats.org/officeDocument/2006/relationships/hyperlink" Target="http://www.assainissement-non-collectif.developpement-durable.gouv.fr/IMG/pdf/2022-03-08_avis_d_agrement_eparco_filiere_plate_ecorces_de_pin_ptee.pdf" TargetMode="External"/><Relationship Id="rId223" Type="http://schemas.openxmlformats.org/officeDocument/2006/relationships/hyperlink" Target="http://www.assainissement-non-collectif.developpement-durable.gouv.fr/IMG/pdf/guide_usager_Stratepur_cle7c8ae1.pdf" TargetMode="External"/><Relationship Id="rId430" Type="http://schemas.openxmlformats.org/officeDocument/2006/relationships/hyperlink" Target="http://www.assainissement-non-collectif.developpement-durable.gouv.fr/IMG/pdf/Guide_utilisation-Gamme_Filtre_a_fragments_de_coco_EPURFIX_5_a_20_EH_-_Juin_2014_cle766dd1.pdf" TargetMode="External"/><Relationship Id="rId668" Type="http://schemas.openxmlformats.org/officeDocument/2006/relationships/hyperlink" Target="https://www.legifrance.gouv.fr/jorf/id/JORFSCTA000030481784" TargetMode="External"/><Relationship Id="rId875" Type="http://schemas.openxmlformats.org/officeDocument/2006/relationships/hyperlink" Target="https://www.cstb.fr/pdf/atec/BATIPEDIA/UMLU-3.pdf" TargetMode="External"/><Relationship Id="rId1060" Type="http://schemas.openxmlformats.org/officeDocument/2006/relationships/hyperlink" Target="http://www.assainissement-non-collectif.developpement-durable.gouv.fr/IMG/pdf/guide_usager_abas_simbiose_fb_et_fbri_15_06_2021.pdf" TargetMode="External"/><Relationship Id="rId1298" Type="http://schemas.openxmlformats.org/officeDocument/2006/relationships/drawing" Target="../drawings/drawing2.xml"/><Relationship Id="rId18" Type="http://schemas.openxmlformats.org/officeDocument/2006/relationships/hyperlink" Target="http://www.assainissement-non-collectif.developpement-durable.gouv.fr/IMG/pdf/Guide_usager_Remosa_Gamme_Necor_02_02_2016.pdf" TargetMode="External"/><Relationship Id="rId528" Type="http://schemas.openxmlformats.org/officeDocument/2006/relationships/hyperlink" Target="https://www.legifrance.gouv.fr/jo_pdf.do?numJO=0&amp;dateJO=20121018&amp;numTexte=79&amp;pageDebut=16260&amp;pageFin=16267" TargetMode="External"/><Relationship Id="rId735" Type="http://schemas.openxmlformats.org/officeDocument/2006/relationships/hyperlink" Target="https://www.legifrance.gouv.fr/jo_pdf.do?id=JORFTEXT000037453527" TargetMode="External"/><Relationship Id="rId942" Type="http://schemas.openxmlformats.org/officeDocument/2006/relationships/hyperlink" Target="https://www.legifrance.gouv.fr/download/file/IY6psfFgr1JsTj4aNalD6sAH6Jhdq_FfXc3_EJXu4WE=/JOE_TEXTE" TargetMode="External"/><Relationship Id="rId1158" Type="http://schemas.openxmlformats.org/officeDocument/2006/relationships/hyperlink" Target="http://www.assainissement-non-collectif.developpement-durable.gouv.fr/IMG/pdf/2021-10-08_avis_d_agrement_ecorock_solution_biorock-valide.pdf" TargetMode="External"/><Relationship Id="rId167" Type="http://schemas.openxmlformats.org/officeDocument/2006/relationships/hyperlink" Target="http://www.assainissement-non-collectif.developpement-durable.gouv.fr/IMG/pdf/Guide_destine_a_l_usager_-_OXYSTEP_4EH-8EH_-_Mai_2013_cle0266f6.pdf" TargetMode="External"/><Relationship Id="rId374" Type="http://schemas.openxmlformats.org/officeDocument/2006/relationships/hyperlink" Target="https://www.legifrance.gouv.fr/jo_pdf.do?numJO=0&amp;dateJO=20140807&amp;numTexte=76&amp;pageDebut=13263&amp;pageFin=13263" TargetMode="External"/><Relationship Id="rId581" Type="http://schemas.openxmlformats.org/officeDocument/2006/relationships/hyperlink" Target="http://www.assainissement-non-collectif.developpement-durable.gouv.fr/IMG/pdf/guide_utilisation_-_5_a_15_eh_-_bio-unik_-_juillet19.pdf" TargetMode="External"/><Relationship Id="rId1018" Type="http://schemas.openxmlformats.org/officeDocument/2006/relationships/hyperlink" Target="https://www.google.com/url?sa=t&amp;rct=j&amp;q=&amp;esrc=s&amp;source=web&amp;cd=&amp;ved=2ahUKEwiu1_7n7uLzAhWdD2MBHWvADgYQFnoECAMQAQ&amp;url=http%3A%2F%2Fwww.assainissement-non-collectif.developpement-durable.gouv.fr%2FIMG%2Fpdf%2Fguide_utilisation_gamme_bioxymop_6_9_12eh_oct_2020.pdf&amp;usg=AOvVaw2IiDk0fkHusCTO9WLiWj7U" TargetMode="External"/><Relationship Id="rId1225" Type="http://schemas.openxmlformats.org/officeDocument/2006/relationships/hyperlink" Target="https://www.assainissement-non-collectif.developpement-durable.gouv.fr/IMG/pdf/guide_ut.hydrostep-09-2022-2.pdf" TargetMode="External"/><Relationship Id="rId71" Type="http://schemas.openxmlformats.org/officeDocument/2006/relationships/hyperlink" Target="http://www.assainissement-non-collectif.developpement-durable.gouv.fr/IMG/pdf/Guide_de_l_usager-ELOYWATER-OXYFIX_C-90MB_cle6e742d.pdf" TargetMode="External"/><Relationship Id="rId234" Type="http://schemas.openxmlformats.org/officeDocument/2006/relationships/hyperlink" Target="http://www.assainissement-non-collectif.developpement-durable.gouv.fr/IMG/pdf/Guide_d_utilisation-STRATEPUR-4_a_20_EH-V2_avril_2012_cle0c4e97.pdf" TargetMode="External"/><Relationship Id="rId679" Type="http://schemas.openxmlformats.org/officeDocument/2006/relationships/hyperlink" Target="https://www.legifrance.gouv.fr/jorf/id/JORFSCTA000030481784" TargetMode="External"/><Relationship Id="rId802" Type="http://schemas.openxmlformats.org/officeDocument/2006/relationships/hyperlink" Target="https://www.legifrance.gouv.fr/jo_pdf.do?id=JORFTEXT000032321132" TargetMode="External"/><Relationship Id="rId886" Type="http://schemas.openxmlformats.org/officeDocument/2006/relationships/hyperlink" Target="file:///D:\Professionnels\Suivi_fili&#195;&#168;re\Doc_frabricant\Epur\joe_20191031_0254_0191.pdf" TargetMode="External"/><Relationship Id="rId2" Type="http://schemas.openxmlformats.org/officeDocument/2006/relationships/hyperlink" Target="http://www.assainissement-non-collectif.developpement-durable.gouv.fr/IMG/pdf/guide_d_utilisation_-_topas_r_5_-_5_eh_-_fevrier_2019.pdf" TargetMode="External"/><Relationship Id="rId29" Type="http://schemas.openxmlformats.org/officeDocument/2006/relationships/hyperlink" Target="http://www.assainissement-non-collectif.developpement-durable.gouv.fr/IMG/pdf/guide_usager_tricel__tricel_novo_fr_27_02_2019.pdf" TargetMode="External"/><Relationship Id="rId441" Type="http://schemas.openxmlformats.org/officeDocument/2006/relationships/hyperlink" Target="https://www.legifrance.gouv.fr/jo_pdf.do?numJO=0&amp;dateJO=20121018&amp;numTexte=79&amp;pageDebut=16260&amp;pageFin=16267" TargetMode="External"/><Relationship Id="rId539" Type="http://schemas.openxmlformats.org/officeDocument/2006/relationships/hyperlink" Target="http://www.assainissement-non-collectif.developpement-durable.gouv.fr/IMG/pdf/Guide_EPURFIX_EPURFLO_PRECOFLO_ECOFLO-4_a_20_EH-V5_juillet_2012_cle09668e.pdf" TargetMode="External"/><Relationship Id="rId746" Type="http://schemas.openxmlformats.org/officeDocument/2006/relationships/hyperlink" Target="https://www.legifrance.gouv.fr/jo_pdf.do?id=JORFTEXT000036705685" TargetMode="External"/><Relationship Id="rId1071" Type="http://schemas.openxmlformats.org/officeDocument/2006/relationships/hyperlink" Target="http://www.cstb.fr/pdf/atec/GS17-R/AR117331_V2.pdf" TargetMode="External"/><Relationship Id="rId1169" Type="http://schemas.openxmlformats.org/officeDocument/2006/relationships/hyperlink" Target="http://www.assainissement-non-collectif.developpement-durable.gouv.fr/IMG/pdf/2021_11_29_avis_agrement_aquatiris_carex.pdf" TargetMode="External"/><Relationship Id="rId178" Type="http://schemas.openxmlformats.org/officeDocument/2006/relationships/hyperlink" Target="https://www.legifrance.gouv.fr/jo_pdf.do?numJO=0&amp;dateJO=20121221&amp;numTexte=213&amp;pageDebut=20258&amp;pageFin=20261" TargetMode="External"/><Relationship Id="rId301" Type="http://schemas.openxmlformats.org/officeDocument/2006/relationships/hyperlink" Target="https://www.legifrance.gouv.fr/jo_pdf.do?numJO=0&amp;dateJO=20110406&amp;numTexte=118&amp;pageDebut=06122&amp;pageFin=06123" TargetMode="External"/><Relationship Id="rId953" Type="http://schemas.openxmlformats.org/officeDocument/2006/relationships/hyperlink" Target="https://www.legifrance.gouv.fr/download/file/ciKk6t8sPtrw3NH1teZ-nbPwzETw0Q5o-01RmUd_Ins=/JOE_TEXTE" TargetMode="External"/><Relationship Id="rId1029" Type="http://schemas.openxmlformats.org/officeDocument/2006/relationships/hyperlink" Target="http://www.assainissement-non-collectif.developpement-durable.gouv.fr/IMG/pdf/guide_utilisation_gamme_bioxymop_6027_5_6eh_oct_2020.pdf" TargetMode="External"/><Relationship Id="rId1236" Type="http://schemas.openxmlformats.org/officeDocument/2006/relationships/hyperlink" Target="https://evaluation.cstb.fr/fr/avis-technique/detail/17.1-18-333_v3/" TargetMode="External"/><Relationship Id="rId82" Type="http://schemas.openxmlformats.org/officeDocument/2006/relationships/hyperlink" Target="http://www.assainissement-non-collectif.developpement-durable.gouv.fr/IMG/pdf/Guide_de_l_usager-ELOYWATER-OXYFIX_C-90MB_cle6e742d.pdf" TargetMode="External"/><Relationship Id="rId385" Type="http://schemas.openxmlformats.org/officeDocument/2006/relationships/hyperlink" Target="https://www.legifrance.gouv.fr/jo_pdf.do?numJO=0&amp;dateJO=20140807&amp;numTexte=76&amp;pageDebut=13263&amp;pageFin=13263" TargetMode="External"/><Relationship Id="rId592" Type="http://schemas.openxmlformats.org/officeDocument/2006/relationships/hyperlink" Target="http://www.assainissement-non-collectif.developpement-durable.gouv.fr/IMG/pdf/guide_utilisation_-_5_a_15_eh_-_bio-unik_-_juillet19.pdf" TargetMode="External"/><Relationship Id="rId606" Type="http://schemas.openxmlformats.org/officeDocument/2006/relationships/hyperlink" Target="http://www.assainissement-non-collectif.developpement-durable.gouv.fr/IMG/pdf/guide_a_l_usager_-_asio_-_as-variocomp_-_03_05_2019.pdf" TargetMode="External"/><Relationship Id="rId813" Type="http://schemas.openxmlformats.org/officeDocument/2006/relationships/hyperlink" Target="http://www.cstb.fr/pdf/atec/GS17-R/AR119334_V2.pdf" TargetMode="External"/><Relationship Id="rId245" Type="http://schemas.openxmlformats.org/officeDocument/2006/relationships/hyperlink" Target="https://www.legifrance.gouv.fr/jo_pdf.do?numJO=0&amp;dateJO=20120512&amp;numTexte=52&amp;pageDebut=09047&amp;pageFin=09050" TargetMode="External"/><Relationship Id="rId452" Type="http://schemas.openxmlformats.org/officeDocument/2006/relationships/hyperlink" Target="http://www.assainissement-non-collectif.developpement-durable.gouv.fr/IMG/pdf/Guide_EPURFIX_EPURFLO_PRECOFLO_ECOFLO-4_a_20_EH-V5_juillet_2012_cle09668e.pdf" TargetMode="External"/><Relationship Id="rId897" Type="http://schemas.openxmlformats.org/officeDocument/2006/relationships/hyperlink" Target="http://www.assainissement-non-collectif.developpement-durable.gouv.fr/IMG/pdf/guide_usager_epur_biofrance_29_04_2020.pdf" TargetMode="External"/><Relationship Id="rId1082" Type="http://schemas.openxmlformats.org/officeDocument/2006/relationships/hyperlink" Target="http://www.cstb.fr/pdf/atec/GS17-R/AR117331_V2.pdf" TargetMode="External"/><Relationship Id="rId105" Type="http://schemas.openxmlformats.org/officeDocument/2006/relationships/hyperlink" Target="https://www.legifrance.gouv.fr/jo_pdf.do?id=JORFTEXT000035967753" TargetMode="External"/><Relationship Id="rId312" Type="http://schemas.openxmlformats.org/officeDocument/2006/relationships/hyperlink" Target="https://www.legifrance.gouv.fr/jorf/id/JORFTEXT000026123148/" TargetMode="External"/><Relationship Id="rId757" Type="http://schemas.openxmlformats.org/officeDocument/2006/relationships/hyperlink" Target="https://www.legifrance.gouv.fr/jo_pdf.do?id=JORFTEXT000038425146" TargetMode="External"/><Relationship Id="rId964" Type="http://schemas.openxmlformats.org/officeDocument/2006/relationships/hyperlink" Target="https://www.legifrance.gouv.fr/download/file/lOB47Z3qVNHzFNaqdLPLiM7cbOOiggOdMMc0Zcp9rfg=/JOE_TEXTE" TargetMode="External"/><Relationship Id="rId93" Type="http://schemas.openxmlformats.org/officeDocument/2006/relationships/hyperlink" Target="https://www.legifrance.gouv.fr/download/pdf?id=Ta4lC9NxVBJnpowWgmcZ8UJ016Se1IuFLL3K0_4tkyo=" TargetMode="External"/><Relationship Id="rId189" Type="http://schemas.openxmlformats.org/officeDocument/2006/relationships/hyperlink" Target="https://www.legifrance.gouv.fr/jo_pdf.do?numJO=0&amp;dateJO=20130419&amp;numTexte=79&amp;pageDebut=06924&amp;pageFin=06930" TargetMode="External"/><Relationship Id="rId396" Type="http://schemas.openxmlformats.org/officeDocument/2006/relationships/hyperlink" Target="http://www.assainissement-non-collectif.developpement-durable.gouv.fr/IMG/pdf/Guide_utilisation-Gamme_Filtre_a_fragments_de_coco_ECOFLO_4_a_20_EH_-_Decembre_2013_cle0616aa.pdf" TargetMode="External"/><Relationship Id="rId617" Type="http://schemas.openxmlformats.org/officeDocument/2006/relationships/hyperlink" Target="http://www.assainissement-non-collectif.developpement-durable.gouv.fr/IMG/pdf/guide_utilisation_-_bionut_2_-_4_a_20_eh_-_janvier_19_-_vidange_essai-2.pdf" TargetMode="External"/><Relationship Id="rId824" Type="http://schemas.openxmlformats.org/officeDocument/2006/relationships/hyperlink" Target="https://www.legifrance.gouv.fr/jo_pdf.do?id=JORFTEXT000041673351" TargetMode="External"/><Relationship Id="rId1247" Type="http://schemas.openxmlformats.org/officeDocument/2006/relationships/hyperlink" Target="https://evaluation.cstb.fr/fr/avis-technique/detail/17.1-18-333_v3/" TargetMode="External"/><Relationship Id="rId256" Type="http://schemas.openxmlformats.org/officeDocument/2006/relationships/hyperlink" Target="http://www.assainissement-non-collectif.developpement-durable.gouv.fr/IMG/pdf/guide_usager_Stratepur_cle7c8ae1.pdf" TargetMode="External"/><Relationship Id="rId463" Type="http://schemas.openxmlformats.org/officeDocument/2006/relationships/hyperlink" Target="http://www.assainissement-non-collectif.developpement-durable.gouv.fr/IMG/pdf/guide_usager_v3_07092011_cle5ef1d9.pdf" TargetMode="External"/><Relationship Id="rId670" Type="http://schemas.openxmlformats.org/officeDocument/2006/relationships/hyperlink" Target="https://www.legifrance.gouv.fr/jorf/id/JORFSCTA000030481784" TargetMode="External"/><Relationship Id="rId1093" Type="http://schemas.openxmlformats.org/officeDocument/2006/relationships/hyperlink" Target="http://www.cstb.fr/pdf/atec/GS17-R/AR115288_V4.pdf" TargetMode="External"/><Relationship Id="rId1107" Type="http://schemas.openxmlformats.org/officeDocument/2006/relationships/hyperlink" Target="http://www.cstb.fr/pdf/atec/GS17-R/AR119334_V4.pdf" TargetMode="External"/><Relationship Id="rId116" Type="http://schemas.openxmlformats.org/officeDocument/2006/relationships/hyperlink" Target="http://www.assainissement-non-collectif.developpement-durable.gouv.fr/IMG/pdf/STATION_SEPTODIFFUSEUR_GUIDE_D_UTILISATION_27340P1109_cle01117f.pdf" TargetMode="External"/><Relationship Id="rId323" Type="http://schemas.openxmlformats.org/officeDocument/2006/relationships/hyperlink" Target="http://www.assainissement-non-collectif.developpement-durable.gouv.fr/IMG/pdf/Guide_destine_a_l_usager_Biorock_D6_10_04_2012_original_cle2c1114.pdf" TargetMode="External"/><Relationship Id="rId530" Type="http://schemas.openxmlformats.org/officeDocument/2006/relationships/hyperlink" Target="https://www.legifrance.gouv.fr/jo_pdf.do?numJO=0&amp;dateJO=20121018&amp;numTexte=79&amp;pageDebut=16260&amp;pageFin=16267" TargetMode="External"/><Relationship Id="rId768" Type="http://schemas.openxmlformats.org/officeDocument/2006/relationships/hyperlink" Target="https://www.legifrance.gouv.fr/jo_pdf.do?id=JORFTEXT000032789549" TargetMode="External"/><Relationship Id="rId975" Type="http://schemas.openxmlformats.org/officeDocument/2006/relationships/hyperlink" Target="file:///D:\Professionnels\Suivi_fili&#195;&#168;re\Doc_frabricant\Epur\joe_20191031_0254_0191.pdf" TargetMode="External"/><Relationship Id="rId1160" Type="http://schemas.openxmlformats.org/officeDocument/2006/relationships/hyperlink" Target="http://www.assainissement-non-collectif.developpement-durable.gouv.fr/IMG/pdf/guide_d_utilisation-ecorock-solution-20_eh-21102021.pdf" TargetMode="External"/><Relationship Id="rId20" Type="http://schemas.openxmlformats.org/officeDocument/2006/relationships/hyperlink" Target="http://www.assainissement-non-collectif.developpement-durable.gouv.fr/IMG/pdf/guide_d_utilisation_-_biomatic_6-12_eh_-_2017-12-22.pdf" TargetMode="External"/><Relationship Id="rId628" Type="http://schemas.openxmlformats.org/officeDocument/2006/relationships/hyperlink" Target="http://www.assainissement-non-collectif.developpement-durable.gouv.fr/IMG/pdf/guide_usager_tricel_tricel_seta_simplex__16_09_2019.pdf" TargetMode="External"/><Relationship Id="rId835" Type="http://schemas.openxmlformats.org/officeDocument/2006/relationships/hyperlink" Target="http://www.assainissement-non-collectif.developpement-durable.gouv.fr/IMG/pdf/guide_usager_rikutec_actibloc_08-06-2020.pdf" TargetMode="External"/><Relationship Id="rId1258" Type="http://schemas.openxmlformats.org/officeDocument/2006/relationships/hyperlink" Target="https://evaluation.cstb.fr/fr/avis-technique/detail/17.1-18-333_v3/" TargetMode="External"/><Relationship Id="rId267" Type="http://schemas.openxmlformats.org/officeDocument/2006/relationships/hyperlink" Target="http://www.assainissement-non-collectif.developpement-durable.gouv.fr/IMG/pdf/Guide_d_utilisation-EPURBA_COMBACT-4_a_20_EH-V3_janvier_2013_cle7a1b4f.pdf" TargetMode="External"/><Relationship Id="rId474" Type="http://schemas.openxmlformats.org/officeDocument/2006/relationships/hyperlink" Target="https://www.legifrance.gouv.fr/jo_pdf.do?numJO=0&amp;dateJO=20121018&amp;numTexte=79&amp;pageDebut=16260&amp;pageFin=16267" TargetMode="External"/><Relationship Id="rId1020" Type="http://schemas.openxmlformats.org/officeDocument/2006/relationships/hyperlink" Target="https://www.google.com/url?sa=t&amp;rct=j&amp;q=&amp;esrc=s&amp;source=web&amp;cd=&amp;ved=2ahUKEwiu1_7n7uLzAhWdD2MBHWvADgYQFnoECAMQAQ&amp;url=http%3A%2F%2Fwww.assainissement-non-collectif.developpement-durable.gouv.fr%2FIMG%2Fpdf%2Fguide_utilisation_gamme_bioxymop_6_9_12eh_oct_2020.pdf&amp;usg=AOvVaw2IiDk0fkHusCTO9WLiWj7U" TargetMode="External"/><Relationship Id="rId1118" Type="http://schemas.openxmlformats.org/officeDocument/2006/relationships/hyperlink" Target="http://www.cstb.fr/pdf/atec/GS17-R/AR117330_V3.pdf" TargetMode="External"/><Relationship Id="rId127" Type="http://schemas.openxmlformats.org/officeDocument/2006/relationships/hyperlink" Target="http://www.assainissement-non-collectif.developpement-durable.gouv.fr/IMG/pdf/Guide_d_utilisation-Actibloc_7000_DP-8EH-septembre_2013_cle22dcfc.pdf" TargetMode="External"/><Relationship Id="rId681" Type="http://schemas.openxmlformats.org/officeDocument/2006/relationships/hyperlink" Target="https://www.legifrance.gouv.fr/jorf/id/JORFSCTA000030481784" TargetMode="External"/><Relationship Id="rId779" Type="http://schemas.openxmlformats.org/officeDocument/2006/relationships/hyperlink" Target="https://www.legifrance.gouv.fr/jo_pdf.do?id=JORFTEXT000039668536" TargetMode="External"/><Relationship Id="rId902" Type="http://schemas.openxmlformats.org/officeDocument/2006/relationships/hyperlink" Target="http://www.assainissement-non-collectif.developpement-durable.gouv.fr/IMG/pdf/guide_usager_epur_biofrance_29_04_2020.pdf" TargetMode="External"/><Relationship Id="rId986" Type="http://schemas.openxmlformats.org/officeDocument/2006/relationships/hyperlink" Target="http://www.assainissement-non-collectif.developpement-durable.gouv.fr/IMG/pdf/guide_usager-aquatec_vfl_at_-07_04_2021.pdf" TargetMode="External"/><Relationship Id="rId31" Type="http://schemas.openxmlformats.org/officeDocument/2006/relationships/hyperlink" Target="http://www.assainissement-non-collectif.developpement-durable.gouv.fr/IMG/pdf/guide_usager_biorock_monoblock_3_900_6_20_mars_2017.pdf" TargetMode="External"/><Relationship Id="rId334" Type="http://schemas.openxmlformats.org/officeDocument/2006/relationships/hyperlink" Target="http://www.assainissement-non-collectif.developpement-durable.gouv.fr/IMG/pdf/Guide_d_utilisation_-_Oxyfix_C-90_4_5_et_6_EH_-_aout_2012_cle2789ed.pdf" TargetMode="External"/><Relationship Id="rId541" Type="http://schemas.openxmlformats.org/officeDocument/2006/relationships/hyperlink" Target="http://www.assainissement-non-collectif.developpement-durable.gouv.fr/IMG/pdf/Guide_EPURFIX_EPURFLO_PRECOFLO_ECOFLO-4_a_20_EH-V5_juillet_2012_cle09668e.pdf" TargetMode="External"/><Relationship Id="rId639" Type="http://schemas.openxmlformats.org/officeDocument/2006/relationships/hyperlink" Target="http://www.assainissement-non-collectif.developpement-durable.gouv.fr/IMG/pdf/guide_utilisation_-_bionut_2_fs_-_4_a_20_eh_-_novembre_19.pdf" TargetMode="External"/><Relationship Id="rId1171" Type="http://schemas.openxmlformats.org/officeDocument/2006/relationships/hyperlink" Target="http://www.assainissement-non-collectif.developpement-durable.gouv.fr/IMG/pdf/guide_usager_aquatiris_jardin_assainissement_carex_23_11_2021-3.pdf" TargetMode="External"/><Relationship Id="rId1269" Type="http://schemas.openxmlformats.org/officeDocument/2006/relationships/hyperlink" Target="https://evaluation.cstb.fr/fr/avis-technique/detail/17.1-18-333_v3/" TargetMode="External"/><Relationship Id="rId180" Type="http://schemas.openxmlformats.org/officeDocument/2006/relationships/hyperlink" Target="https://www.legifrance.gouv.fr/jo_pdf.do?numJO=0&amp;dateJO=20121018&amp;numTexte=81&amp;pageDebut=16272&amp;pageFin=16274" TargetMode="External"/><Relationship Id="rId278" Type="http://schemas.openxmlformats.org/officeDocument/2006/relationships/hyperlink" Target="https://www.legifrance.gouv.fr/jo_pdf.do?numJO=0&amp;dateJO=20120512&amp;numTexte=53&amp;pageDebut=09050&amp;pageFin=09052" TargetMode="External"/><Relationship Id="rId401" Type="http://schemas.openxmlformats.org/officeDocument/2006/relationships/hyperlink" Target="http://www.assainissement-non-collectif.developpement-durable.gouv.fr/IMG/pdf/Guide_utilisation-Gamme_Filtre_a_fragments_de_coco_ECOFLO_4_a_20_EH_-_Decembre_2013_cle0616aa.pdf" TargetMode="External"/><Relationship Id="rId846" Type="http://schemas.openxmlformats.org/officeDocument/2006/relationships/hyperlink" Target="http://www.assainissement-non-collectif.developpement-durable.gouv.fr/IMG/pdf/guide_usager_rikutec_acticlever_08-06-2020.pdf" TargetMode="External"/><Relationship Id="rId1031" Type="http://schemas.openxmlformats.org/officeDocument/2006/relationships/hyperlink" Target="http://www.assainissement-non-collectif.developpement-durable.gouv.fr/IMG/pdf/2021_07_29_avis_agrement_rikutec_actifiltreo.pdf" TargetMode="External"/><Relationship Id="rId1129" Type="http://schemas.openxmlformats.org/officeDocument/2006/relationships/hyperlink" Target="https://www.legifrance.gouv.fr/jorf/id/JORFTEXT000024546308" TargetMode="External"/><Relationship Id="rId485" Type="http://schemas.openxmlformats.org/officeDocument/2006/relationships/hyperlink" Target="https://www.legifrance.gouv.fr/jo_pdf.do?numJO=0&amp;dateJO=20121018&amp;numTexte=79&amp;pageDebut=16260&amp;pageFin=16267" TargetMode="External"/><Relationship Id="rId692" Type="http://schemas.openxmlformats.org/officeDocument/2006/relationships/hyperlink" Target="https://www.legifrance.gouv.fr/jorf/id/JORFTEXT000030741813" TargetMode="External"/><Relationship Id="rId706" Type="http://schemas.openxmlformats.org/officeDocument/2006/relationships/hyperlink" Target="https://www.legifrance.gouv.fr/jo_pdf.do?numJO=0&amp;dateJO=20150618&amp;numTexte=135&amp;pageDebut=10046&amp;pageFin=10049" TargetMode="External"/><Relationship Id="rId913" Type="http://schemas.openxmlformats.org/officeDocument/2006/relationships/hyperlink" Target="https://www.legifrance.gouv.fr/download/file/2zUcOfUGIp4PHzNyDyhPANxbNeBfV3AR3mH8mkFXiGE=/JOE_TEXTE" TargetMode="External"/><Relationship Id="rId42" Type="http://schemas.openxmlformats.org/officeDocument/2006/relationships/hyperlink" Target="http://www.assainissement-non-collectif.developpement-durable.gouv.fr/IMG/pdf/Guide_utilisation_-_ECOFLO_Beton_-_5_a_20_EH_Mai2016.pdf" TargetMode="External"/><Relationship Id="rId138" Type="http://schemas.openxmlformats.org/officeDocument/2006/relationships/hyperlink" Target="https://www.legifrance.gouv.fr/jo_pdf.do?numJO=0&amp;dateJO=20131207&amp;numTexte=87&amp;pageDebut=19992&amp;pageFin=19997" TargetMode="External"/><Relationship Id="rId345" Type="http://schemas.openxmlformats.org/officeDocument/2006/relationships/hyperlink" Target="http://www.assainissement-non-collectif.developpement-durable.gouv.fr/IMG/pdf/Guide_EPURFIX_EPURFLO_PRECOFLO_ECOFLO-4_a_20_EH-V5_juillet_2012_cle09668e.pdf" TargetMode="External"/><Relationship Id="rId552" Type="http://schemas.openxmlformats.org/officeDocument/2006/relationships/hyperlink" Target="http://www.assainissement-non-collectif.developpement-durable.gouv.fr/IMG/pdf/STATION_SEPTODIFFUSEUR_GUIDE_D_UTILISATION_27340P1109_cle01117f.pdf" TargetMode="External"/><Relationship Id="rId997" Type="http://schemas.openxmlformats.org/officeDocument/2006/relationships/hyperlink" Target="https://www.legifrance.gouv.fr/download/pdf?id=-2KPBWzS5sRMzi75rq9W90YLTQFtyqpKfv3rVEF8Au0=" TargetMode="External"/><Relationship Id="rId1182" Type="http://schemas.openxmlformats.org/officeDocument/2006/relationships/hyperlink" Target="http://www.assainissement-non-collectif.developpement-durable.gouv.fr/IMG/pdf/2022_02_22_avis_agrement_rikutec_actifiltre_185.pdf" TargetMode="External"/><Relationship Id="rId191" Type="http://schemas.openxmlformats.org/officeDocument/2006/relationships/hyperlink" Target="https://www.legifrance.gouv.fr/jo_pdf.do?numJO=0&amp;dateJO=20130419&amp;numTexte=79&amp;pageDebut=06924&amp;pageFin=06930" TargetMode="External"/><Relationship Id="rId205" Type="http://schemas.openxmlformats.org/officeDocument/2006/relationships/hyperlink" Target="http://www.assainissement-non-collectif.developpement-durable.gouv.fr/IMG/pdf/Guide_d_utilisation-STRATEPUR-4_a_20_EH-V2_avril_2012_cle0c4e97.pdf" TargetMode="External"/><Relationship Id="rId412" Type="http://schemas.openxmlformats.org/officeDocument/2006/relationships/hyperlink" Target="http://www.assainissement-non-collectif.developpement-durable.gouv.fr/IMG/pdf/Guide_utilisation-Gamme_Filtre_a_fragments_de_coco_ECOFLO_4_a_20_EH_-_Decembre_2013_cle0616aa.pdf" TargetMode="External"/><Relationship Id="rId857" Type="http://schemas.openxmlformats.org/officeDocument/2006/relationships/hyperlink" Target="http://www.assainissement-non-collectif.developpement-durable.gouv.fr/IMG/pdf/guide_usager_wpl_diamond_dms_28-07-2020.pdf" TargetMode="External"/><Relationship Id="rId1042" Type="http://schemas.openxmlformats.org/officeDocument/2006/relationships/hyperlink" Target="http://www.assainissement-non-collectif.developpement-durable.gouv.fr/IMG/pdf/guide_usager_rikutec_actifiltreo_185_12_07_2021-2.pdf" TargetMode="External"/><Relationship Id="rId289" Type="http://schemas.openxmlformats.org/officeDocument/2006/relationships/hyperlink" Target="https://www.legifrance.gouv.fr/jo_pdf.do?numJO=0&amp;dateJO=20111117&amp;numTexte=139&amp;pageDebut=19338&amp;pageFin=19340" TargetMode="External"/><Relationship Id="rId496" Type="http://schemas.openxmlformats.org/officeDocument/2006/relationships/hyperlink" Target="http://www.assainissement-non-collectif.developpement-durable.gouv.fr/IMG/pdf/Guide_EPURFIX_EPURFLO_PRECOFLO_ECOFLO-4_a_20_EH-V5_juillet_2012_cle09668e.pdf" TargetMode="External"/><Relationship Id="rId717" Type="http://schemas.openxmlformats.org/officeDocument/2006/relationships/hyperlink" Target="https://www.legifrance.gouv.fr/affichTexte.do?cidTexte=JORFTEXT000038365891&amp;dateTexte=&amp;categorieLien=id" TargetMode="External"/><Relationship Id="rId924" Type="http://schemas.openxmlformats.org/officeDocument/2006/relationships/hyperlink" Target="https://www.legifrance.gouv.fr/download/file/W-OqhcwtsQQWPclVXbahTSRvlMueLfCUJnfzyAGVaAc=/JOE_TEXTE" TargetMode="External"/><Relationship Id="rId53" Type="http://schemas.openxmlformats.org/officeDocument/2006/relationships/hyperlink" Target="http://www.assainissement-non-collectif.developpement-durable.gouv.fr/IMG/pdf/guide_d_utilisation_-_OXYFIX_LG-90_MB_-_4_a_20_EH_-_ELOY_WATER.pdf" TargetMode="External"/><Relationship Id="rId149" Type="http://schemas.openxmlformats.org/officeDocument/2006/relationships/hyperlink" Target="http://www.assainissement-non-collectif.developpement-durable.gouv.fr/IMG/pdf/Guide_a_l_usager_-_BORALIT_OPUR_SC_3_et_4_-_Version_10_09_2014_cle75e45c.pdf" TargetMode="External"/><Relationship Id="rId356" Type="http://schemas.openxmlformats.org/officeDocument/2006/relationships/hyperlink" Target="https://www.legifrance.gouv.fr/jo_pdf.do?numJO=0&amp;dateJO=20140807&amp;numTexte=76&amp;pageDebut=13263&amp;pageFin=13263" TargetMode="External"/><Relationship Id="rId563" Type="http://schemas.openxmlformats.org/officeDocument/2006/relationships/hyperlink" Target="http://www.assainissement-non-collectif.developpement-durable.gouv.fr/IMG/pdf/Guide_d_utilisation-Actibloc_3500-3500_SL-8EH-septembre_2013_cle7b8191.pdf" TargetMode="External"/><Relationship Id="rId770" Type="http://schemas.openxmlformats.org/officeDocument/2006/relationships/hyperlink" Target="https://www.legifrance.gouv.fr/jo_pdf.do?id=JORFTEXT000036863559" TargetMode="External"/><Relationship Id="rId1193"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1207" Type="http://schemas.openxmlformats.org/officeDocument/2006/relationships/hyperlink" Target="http://www.assainissement-non-collectif.developpement-durable.gouv.fr/IMG/pdf/220302_ptwe_guide_usager_eparco_filiere_plate_ecorces_de_pin.pdf" TargetMode="External"/><Relationship Id="rId216" Type="http://schemas.openxmlformats.org/officeDocument/2006/relationships/hyperlink" Target="http://www.assainissement-non-collectif.developpement-durable.gouv.fr/IMG/pdf/guide_usager_Stratepur_cle7c8ae1.pdf" TargetMode="External"/><Relationship Id="rId423" Type="http://schemas.openxmlformats.org/officeDocument/2006/relationships/hyperlink" Target="http://www.assainissement-non-collectif.developpement-durable.gouv.fr/IMG/pdf/Guide_utilisation-Gamme_Filtre_a_fragments_de_coco_ECOFLO_4_a_20_EH_-_Decembre_2013_cle0616aa.pdf" TargetMode="External"/><Relationship Id="rId868" Type="http://schemas.openxmlformats.org/officeDocument/2006/relationships/hyperlink" Target="http://www.assainissement-non-collectif.developpement-durable.gouv.fr/IMG/pdf/guide_usager__bluevita_tornado_27_01_2020.pdf" TargetMode="External"/><Relationship Id="rId1053" Type="http://schemas.openxmlformats.org/officeDocument/2006/relationships/hyperlink" Target="http://www.assainissement-non-collectif.developpement-durable.gouv.fr/IMG/pdf/2021_06_21_avis_agrement_abas_-_filtre_simbiose_sb.pdf" TargetMode="External"/><Relationship Id="rId1260" Type="http://schemas.openxmlformats.org/officeDocument/2006/relationships/hyperlink" Target="https://evaluation.cstb.fr/fr/avis-technique/detail/17.1-18-333_v3/" TargetMode="External"/><Relationship Id="rId630" Type="http://schemas.openxmlformats.org/officeDocument/2006/relationships/hyperlink" Target="http://www.assainissement-non-collectif.developpement-durable.gouv.fr/IMG/pdf/guide_utilisation_-_bionut_2_fs_-_4_a_20_eh_-_novembre_19.pdf" TargetMode="External"/><Relationship Id="rId728" Type="http://schemas.openxmlformats.org/officeDocument/2006/relationships/hyperlink" Target="https://www.legifrance.gouv.fr/jo_pdf.do?id=JORFTEXT000038028762" TargetMode="External"/><Relationship Id="rId935" Type="http://schemas.openxmlformats.org/officeDocument/2006/relationships/hyperlink" Target="https://www.legifrance.gouv.fr/download/file/yRvwyit-Q8ADlEOqp7mOUe92ZXKkmcYqz9e8z2Mrufc=/JOE_TEXTE" TargetMode="External"/><Relationship Id="rId64" Type="http://schemas.openxmlformats.org/officeDocument/2006/relationships/hyperlink" Target="http://www.assainissement-non-collectif.developpement-durable.gouv.fr/IMG/pdf/Guide_a_l_usager_-_MALL_-_SanoClean_4_EH_PE_et_Beton_-_Mars_2015.pdf" TargetMode="External"/><Relationship Id="rId367" Type="http://schemas.openxmlformats.org/officeDocument/2006/relationships/hyperlink" Target="https://www.legifrance.gouv.fr/jo_pdf.do?numJO=0&amp;dateJO=20140807&amp;numTexte=76&amp;pageDebut=13263&amp;pageFin=13263" TargetMode="External"/><Relationship Id="rId574" Type="http://schemas.openxmlformats.org/officeDocument/2006/relationships/hyperlink" Target="https://www.legifrance.gouv.fr/jo_pdf.do?id=JORFTEXT000038948096" TargetMode="External"/><Relationship Id="rId1120" Type="http://schemas.openxmlformats.org/officeDocument/2006/relationships/hyperlink" Target="https://www.legifrance.gouv.fr/jorf/id/JORFSCTA000029206387" TargetMode="External"/><Relationship Id="rId1218" Type="http://schemas.openxmlformats.org/officeDocument/2006/relationships/hyperlink" Target="https://www.assainissement-non-collectif.developpement-durable.gouv.fr/IMG/pdf/2022-30-08_avis_d_agrement_monoblock_v3_biorock-2.pdf" TargetMode="External"/><Relationship Id="rId227" Type="http://schemas.openxmlformats.org/officeDocument/2006/relationships/hyperlink" Target="https://www.legifrance.gouv.fr/jo_pdf.do?numJO=0&amp;dateJO=20130419&amp;numTexte=79&amp;pageDebut=06924&amp;pageFin=06930" TargetMode="External"/><Relationship Id="rId781" Type="http://schemas.openxmlformats.org/officeDocument/2006/relationships/hyperlink" Target="https://www.legifrance.gouv.fr/jo_pdf.do?id=JORFTEXT000032321132" TargetMode="External"/><Relationship Id="rId879" Type="http://schemas.openxmlformats.org/officeDocument/2006/relationships/hyperlink" Target="https://www.legifrance.gouv.fr/download/file/vZA2B228w4Cf0lNBwbeE0L0T8Zs-_AL4VivXOHPhQm0=/JOE_TEXTE" TargetMode="External"/><Relationship Id="rId434" Type="http://schemas.openxmlformats.org/officeDocument/2006/relationships/hyperlink" Target="http://www.assainissement-non-collectif.developpement-durable.gouv.fr/IMG/pdf/Guide_utilisation-Gamme_Filtre_a_fragments_de_coco_EPURFIX_5_a_20_EH_-_Juin_2014_cle766dd1.pdf" TargetMode="External"/><Relationship Id="rId641" Type="http://schemas.openxmlformats.org/officeDocument/2006/relationships/hyperlink" Target="http://www.assainissement-non-collectif.developpement-durable.gouv.fr/IMG/pdf/guide_utilisation_-_bionut_2_fs_-_4_a_20_eh_-_novembre_19.pdf" TargetMode="External"/><Relationship Id="rId739" Type="http://schemas.openxmlformats.org/officeDocument/2006/relationships/hyperlink" Target="https://www.legifrance.gouv.fr/jo_pdf.do?id=JORFTEXT000037283485" TargetMode="External"/><Relationship Id="rId1064" Type="http://schemas.openxmlformats.org/officeDocument/2006/relationships/hyperlink" Target="http://www.assainissement-non-collectif.developpement-durable.gouv.fr/IMG/pdf/guide_usager_abas_simbiose_fb_et_fbri_15_06_2021.pdf" TargetMode="External"/><Relationship Id="rId1271" Type="http://schemas.openxmlformats.org/officeDocument/2006/relationships/hyperlink" Target="https://evaluation.cstb.fr/fr/avis-technique/detail/17.1-18-333_v3/" TargetMode="External"/><Relationship Id="rId280" Type="http://schemas.openxmlformats.org/officeDocument/2006/relationships/hyperlink" Target="http://www.assainissement-non-collectif.developpement-durable.gouv.fr/IMG/pdf/guide_usager_Epurba_cle0c4d31.pdf" TargetMode="External"/><Relationship Id="rId501" Type="http://schemas.openxmlformats.org/officeDocument/2006/relationships/hyperlink" Target="http://www.assainissement-non-collectif.developpement-durable.gouv.fr/IMG/pdf/Guide_EPURFIX_EPURFLO_PRECOFLO_ECOFLO-4_a_20_EH-V5_juillet_2012_cle09668e.pdf" TargetMode="External"/><Relationship Id="rId946" Type="http://schemas.openxmlformats.org/officeDocument/2006/relationships/hyperlink" Target="https://www.legifrance.gouv.fr/download/file/IY6psfFgr1JsTj4aNalD6sAH6Jhdq_FfXc3_EJXu4WE=/JOE_TEXTE" TargetMode="External"/><Relationship Id="rId1131" Type="http://schemas.openxmlformats.org/officeDocument/2006/relationships/hyperlink" Target="https://www.legifrance.gouv.fr/jorf/id/JORFTEXT000024546308" TargetMode="External"/><Relationship Id="rId1229" Type="http://schemas.openxmlformats.org/officeDocument/2006/relationships/hyperlink" Target="https://evaluation.cstb.fr/fr/avis-technique/detail/17.1-18-333_v3/" TargetMode="External"/><Relationship Id="rId75" Type="http://schemas.openxmlformats.org/officeDocument/2006/relationships/hyperlink" Target="http://www.assainissement-non-collectif.developpement-durable.gouv.fr/IMG/pdf/guide_d_utilisation_-_OXYFIX_LG-90_MB_-_4_a_20_EH_-_ELOY_WATER.pdf" TargetMode="External"/><Relationship Id="rId140" Type="http://schemas.openxmlformats.org/officeDocument/2006/relationships/hyperlink" Target="https://www.legifrance.gouv.fr/download/file/J2KkvWhUEAagnmcbTRtGradyGopLnFyQC8g3gUPiDmU=/JOE_TEXTE" TargetMode="External"/><Relationship Id="rId378" Type="http://schemas.openxmlformats.org/officeDocument/2006/relationships/hyperlink" Target="https://www.legifrance.gouv.fr/jo_pdf.do?numJO=0&amp;dateJO=20140807&amp;numTexte=76&amp;pageDebut=13263&amp;pageFin=13263" TargetMode="External"/><Relationship Id="rId585" Type="http://schemas.openxmlformats.org/officeDocument/2006/relationships/hyperlink" Target="http://www.assainissement-non-collectif.developpement-durable.gouv.fr/IMG/pdf/guide_utilisation_-_5_a_15_eh_-_bio-unik_-_juillet19.pdf" TargetMode="External"/><Relationship Id="rId792" Type="http://schemas.openxmlformats.org/officeDocument/2006/relationships/hyperlink" Target="https://www.legifrance.gouv.fr/jo_pdf.do?numJO=0&amp;dateJO=20150311&amp;numTexte=103&amp;pageDebut=04673&amp;pageFin=04677" TargetMode="External"/><Relationship Id="rId806" Type="http://schemas.openxmlformats.org/officeDocument/2006/relationships/hyperlink" Target="https://www.legifrance.gouv.fr/jo_pdf.do?id=JORFTEXT000032321132" TargetMode="External"/><Relationship Id="rId6" Type="http://schemas.openxmlformats.org/officeDocument/2006/relationships/hyperlink" Target="https://www.legifrance.gouv.fr/jo_pdf.do?id=JORFTEXT000038094504" TargetMode="External"/><Relationship Id="rId238" Type="http://schemas.openxmlformats.org/officeDocument/2006/relationships/hyperlink" Target="http://www.assainissement-non-collectif.developpement-durable.gouv.fr/IMG/pdf/Guide_d_utilisation-STRATEPUR-4_a_20_EH-V2_avril_2012_cle0c4e97.pdf" TargetMode="External"/><Relationship Id="rId445" Type="http://schemas.openxmlformats.org/officeDocument/2006/relationships/hyperlink" Target="https://www.legifrance.gouv.fr/jo_pdf.do?numJO=0&amp;dateJO=20121018&amp;numTexte=79&amp;pageDebut=16260&amp;pageFin=16267" TargetMode="External"/><Relationship Id="rId652" Type="http://schemas.openxmlformats.org/officeDocument/2006/relationships/hyperlink" Target="http://www.assainissement-non-collectif.developpement-durable.gouv.fr/IMG/pdf/guide_usager_eloy_x_perco_france_c_90_15_11_2019_light.pdf" TargetMode="External"/><Relationship Id="rId1075" Type="http://schemas.openxmlformats.org/officeDocument/2006/relationships/hyperlink" Target="http://www.cstb.fr/pdf/atec/GS17-R/AR117331_V2.pdf" TargetMode="External"/><Relationship Id="rId1282" Type="http://schemas.openxmlformats.org/officeDocument/2006/relationships/hyperlink" Target="https://evaluation.cstb.fr/fr/avis-technique/detail/17.1-18-333_v3/" TargetMode="External"/><Relationship Id="rId291" Type="http://schemas.openxmlformats.org/officeDocument/2006/relationships/hyperlink" Target="https://www.legifrance.gouv.fr/jo_pdf.do?id=JORFTEXT000032676789" TargetMode="External"/><Relationship Id="rId305" Type="http://schemas.openxmlformats.org/officeDocument/2006/relationships/hyperlink" Target="http://www.assainissement-non-collectif.developpement-durable.gouv.fr/IMG/pdf/Guide_a_l_usager_-_COMPACT_O_ST2_-_18_12_2014.pdf" TargetMode="External"/><Relationship Id="rId512" Type="http://schemas.openxmlformats.org/officeDocument/2006/relationships/hyperlink" Target="https://www.legifrance.gouv.fr/jo_pdf.do?numJO=0&amp;dateJO=20111117&amp;numTexte=142&amp;pageDebut=19343&amp;pageFin=19348" TargetMode="External"/><Relationship Id="rId957" Type="http://schemas.openxmlformats.org/officeDocument/2006/relationships/hyperlink" Target="https://www.legifrance.gouv.fr/download/file/7RT_9jn3Qm5vOoMEamwxDtCXZ2OTtqtdiV0iW9kWfKY=/JOE_TEXTE" TargetMode="External"/><Relationship Id="rId1142" Type="http://schemas.openxmlformats.org/officeDocument/2006/relationships/hyperlink" Target="https://www.legifrance.gouv.fr/jorf/id/JORFTEXT000031288514" TargetMode="External"/><Relationship Id="rId86" Type="http://schemas.openxmlformats.org/officeDocument/2006/relationships/hyperlink" Target="http://www.assainissement-non-collectif.developpement-durable.gouv.fr/IMG/pdf/guide_d_utilisation_Actibloc_30-35_LT_8EH_fevrier_2016.pdf" TargetMode="External"/><Relationship Id="rId151" Type="http://schemas.openxmlformats.org/officeDocument/2006/relationships/hyperlink" Target="http://www.assainissement-non-collectif.developpement-durable.gouv.fr/IMG/pdf/Guide_a_l_usager_NAROSTATION_4EH_-_Juin_2013_cle51775c.pdf" TargetMode="External"/><Relationship Id="rId389" Type="http://schemas.openxmlformats.org/officeDocument/2006/relationships/hyperlink" Target="https://www.legifrance.gouv.fr/jo_pdf.do?numJO=0&amp;dateJO=20140807&amp;numTexte=76&amp;pageDebut=13263&amp;pageFin=13263" TargetMode="External"/><Relationship Id="rId596" Type="http://schemas.openxmlformats.org/officeDocument/2006/relationships/hyperlink" Target="http://www.assainissement-non-collectif.developpement-durable.gouv.fr/IMG/pdf/guide_utilisation_-_5_a_15_eh_-_bio-unik_-_juillet19.pdf" TargetMode="External"/><Relationship Id="rId817" Type="http://schemas.openxmlformats.org/officeDocument/2006/relationships/hyperlink" Target="https://www.legifrance.gouv.fr/jo_pdf.do?id=JORFTEXT000041692055" TargetMode="External"/><Relationship Id="rId1002" Type="http://schemas.openxmlformats.org/officeDocument/2006/relationships/hyperlink" Target="https://www.google.com/url?sa=t&amp;rct=j&amp;q=&amp;esrc=s&amp;source=web&amp;cd=&amp;ved=2ahUKEwiVgPHc6-DzAhUH1hoKHVF5CJ0QFnoECAIQAQ&amp;url=http%3A%2F%2Fwww.assainissement-non-collectif.developpement-durable.gouv.fr%2FIMG%2Fpdf%2Fguide_usager_eloy_x_perco_france_r90_29_10_2020.pdf&amp;usg=AOvVaw2hJCPaNEZTC_NDdn6-xrDt" TargetMode="External"/><Relationship Id="rId249" Type="http://schemas.openxmlformats.org/officeDocument/2006/relationships/hyperlink" Target="https://www.legifrance.gouv.fr/jo_pdf.do?numJO=0&amp;dateJO=20120512&amp;numTexte=52&amp;pageDebut=09047&amp;pageFin=09050" TargetMode="External"/><Relationship Id="rId456" Type="http://schemas.openxmlformats.org/officeDocument/2006/relationships/hyperlink" Target="https://www.legifrance.gouv.fr/jo_pdf.do?numJO=0&amp;dateJO=20111117&amp;numTexte=142&amp;pageDebut=19343&amp;pageFin=19348" TargetMode="External"/><Relationship Id="rId663" Type="http://schemas.openxmlformats.org/officeDocument/2006/relationships/hyperlink" Target="https://www.legifrance.gouv.fr/jorf/id/JORFSCTA000030481784" TargetMode="External"/><Relationship Id="rId870" Type="http://schemas.openxmlformats.org/officeDocument/2006/relationships/hyperlink" Target="https://www.legifrance.gouv.fr/jorf/id/JORFTEXT000041673351" TargetMode="External"/><Relationship Id="rId1086" Type="http://schemas.openxmlformats.org/officeDocument/2006/relationships/hyperlink" Target="http://www.cstb.fr/pdf/atec/GS17-R/AR117331_V2.pdf" TargetMode="External"/><Relationship Id="rId1293" Type="http://schemas.openxmlformats.org/officeDocument/2006/relationships/hyperlink" Target="https://www.cstb.fr/pdf/atec/BATIPEDIA/UMLU-3.pdf" TargetMode="External"/><Relationship Id="rId13" Type="http://schemas.openxmlformats.org/officeDocument/2006/relationships/hyperlink" Target="http://www.assainissement-non-collectif.developpement-durable.gouv.fr/IMG/pdf/guide_d_utilisation_-_phytostation_annexes_-_3_a_18_eh_-_octobre_2018.pdf" TargetMode="External"/><Relationship Id="rId109" Type="http://schemas.openxmlformats.org/officeDocument/2006/relationships/hyperlink" Target="https://www.legifrance.gouv.fr/jo_pdf.do?numJO=0&amp;dateJO=20140419&amp;numTexte=85&amp;pageDebut=06940&amp;pageFin=06943" TargetMode="External"/><Relationship Id="rId316" Type="http://schemas.openxmlformats.org/officeDocument/2006/relationships/hyperlink" Target="http://www.assainissement-non-collectif.developpement-durable.gouv.fr/IMG/pdf/Guide_utilisateu_ALIAXIS__EP900_2012-04-12_cle7c2f92.pdf" TargetMode="External"/><Relationship Id="rId523" Type="http://schemas.openxmlformats.org/officeDocument/2006/relationships/hyperlink" Target="https://www.legifrance.gouv.fr/jo_pdf.do?numJO=0&amp;dateJO=20121018&amp;numTexte=79&amp;pageDebut=16260&amp;pageFin=16267" TargetMode="External"/><Relationship Id="rId968" Type="http://schemas.openxmlformats.org/officeDocument/2006/relationships/hyperlink" Target="https://www.legifrance.gouv.fr/download/pdf?id=sGt3i8i_ksaZ36yUVJZfA8xGiHQEsOZXZhGyLzLEk-k=" TargetMode="External"/><Relationship Id="rId1153" Type="http://schemas.openxmlformats.org/officeDocument/2006/relationships/hyperlink" Target="https://www.legifrance.gouv.fr/jorf/id/JORFTEXT000030338014" TargetMode="External"/><Relationship Id="rId97" Type="http://schemas.openxmlformats.org/officeDocument/2006/relationships/hyperlink" Target="https://www.legifrance.gouv.fr/jo_pdf.do?numJO=0&amp;dateJO=20140603&amp;numTexte=90&amp;pageDebut=09261&amp;pageFin=09264" TargetMode="External"/><Relationship Id="rId730" Type="http://schemas.openxmlformats.org/officeDocument/2006/relationships/hyperlink" Target="https://www.legifrance.gouv.fr/jo_pdf.do?id=JORFTEXT000037738734" TargetMode="External"/><Relationship Id="rId828" Type="http://schemas.openxmlformats.org/officeDocument/2006/relationships/hyperlink" Target="http://www.assainissement-non-collectif.developpement-durable.gouv.fr/IMG/pdf/guide_usager_eparco_filtre-silva-vegetal_24-03-2020.pdf" TargetMode="External"/><Relationship Id="rId1013"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162" Type="http://schemas.openxmlformats.org/officeDocument/2006/relationships/hyperlink" Target="http://www.assainissement-non-collectif.developpement-durable.gouv.fr/IMG/pdf/ATB_PUROO_guide_20150625.pdf" TargetMode="External"/><Relationship Id="rId467" Type="http://schemas.openxmlformats.org/officeDocument/2006/relationships/hyperlink" Target="https://www.legifrance.gouv.fr/jo_pdf.do?numJO=0&amp;dateJO=20111117&amp;numTexte=142&amp;pageDebut=19343&amp;pageFin=19348" TargetMode="External"/><Relationship Id="rId1097" Type="http://schemas.openxmlformats.org/officeDocument/2006/relationships/hyperlink" Target="http://www.cstb.fr/pdf/atec/GS17-R/AR115288_V4.pdf" TargetMode="External"/><Relationship Id="rId1220" Type="http://schemas.openxmlformats.org/officeDocument/2006/relationships/hyperlink" Target="https://www.assainissement-non-collectif.developpement-durable.gouv.fr/IMG/pdf/2022-30-08_avis_d_agrement_monoblock_v3_biorock-2.pdf" TargetMode="External"/><Relationship Id="rId674" Type="http://schemas.openxmlformats.org/officeDocument/2006/relationships/hyperlink" Target="https://www.legifrance.gouv.fr/jorf/id/JORFSCTA000030481784" TargetMode="External"/><Relationship Id="rId881" Type="http://schemas.openxmlformats.org/officeDocument/2006/relationships/hyperlink" Target="https://www.legifrance.gouv.fr/download/file/vZA2B228w4Cf0lNBwbeE0L0T8Zs-_AL4VivXOHPhQm0=/JOE_TEXTE" TargetMode="External"/><Relationship Id="rId979" Type="http://schemas.openxmlformats.org/officeDocument/2006/relationships/hyperlink" Target="https://www.legifrance.gouv.fr/jo_pdf.do?numJO=0&amp;dateJO=20120104&amp;numTexte=86&amp;pageDebut=00135&amp;pageFin=00138" TargetMode="External"/><Relationship Id="rId24" Type="http://schemas.openxmlformats.org/officeDocument/2006/relationships/hyperlink" Target="http://www.assainissement-non-collectif.developpement-durable.gouv.fr/IMG/pdf/hydreal_guide_utilisation_-_hf05_-_5_eh_-_sept_2017.pdf" TargetMode="External"/><Relationship Id="rId327" Type="http://schemas.openxmlformats.org/officeDocument/2006/relationships/hyperlink" Target="https://www.legifrance.gouv.fr/download/file/mcVNyCICwRUFZTfyhUcfDFIDyAqTwUbJKT5tAKw9RRs=/JOE_TEXTE" TargetMode="External"/><Relationship Id="rId534" Type="http://schemas.openxmlformats.org/officeDocument/2006/relationships/hyperlink" Target="http://www.assainissement-non-collectif.developpement-durable.gouv.fr/IMG/pdf/Guide_EPURFIX_EPURFLO_PRECOFLO_ECOFLO-4_a_20_EH-V5_juillet_2012_cle09668e.pdf" TargetMode="External"/><Relationship Id="rId741" Type="http://schemas.openxmlformats.org/officeDocument/2006/relationships/hyperlink" Target="https://www.legifrance.gouv.fr/jo_pdf.do?id=JORFTEXT000032496279" TargetMode="External"/><Relationship Id="rId839" Type="http://schemas.openxmlformats.org/officeDocument/2006/relationships/hyperlink" Target="http://www.assainissement-non-collectif.developpement-durable.gouv.fr/IMG/pdf/guide_usager_rikutec_actibloc_08-06-2020.pdf" TargetMode="External"/><Relationship Id="rId1164" Type="http://schemas.openxmlformats.org/officeDocument/2006/relationships/hyperlink" Target="http://www.assainissement-non-collectif.developpement-durable.gouv.fr/IMG/pdf/2021_11_29_avis_agrement_aquatiris_carex.pdf" TargetMode="External"/><Relationship Id="rId173" Type="http://schemas.openxmlformats.org/officeDocument/2006/relationships/hyperlink" Target="https://www.legifrance.gouv.fr/jo_pdf.do?numJO=0&amp;dateJO=20131207&amp;numTexte=88&amp;pageDebut=19997&amp;pageFin=20002" TargetMode="External"/><Relationship Id="rId380" Type="http://schemas.openxmlformats.org/officeDocument/2006/relationships/hyperlink" Target="https://www.legifrance.gouv.fr/jo_pdf.do?numJO=0&amp;dateJO=20140807&amp;numTexte=76&amp;pageDebut=13263&amp;pageFin=13263" TargetMode="External"/><Relationship Id="rId601" Type="http://schemas.openxmlformats.org/officeDocument/2006/relationships/hyperlink" Target="http://www.assainissement-non-collectif.developpement-durable.gouv.fr/IMG/pdf/enviro-septic_es_5-20eh_non_etanche_-guide_-_avril_2019.pdf" TargetMode="External"/><Relationship Id="rId1024" Type="http://schemas.openxmlformats.org/officeDocument/2006/relationships/hyperlink" Target="https://www.google.com/url?sa=t&amp;rct=j&amp;q=&amp;esrc=s&amp;source=web&amp;cd=&amp;cad=rja&amp;uact=8&amp;ved=2ahUKEwjk9Oah8-LzAhVDzBoKHSTYBx8QFnoECAMQAQ&amp;url=https%3A%2F%2Fwww.legifrance.gouv.fr%2Fjorf%2Fid%2FJORFTEXT000043110585&amp;usg=AOvVaw3CH4k0c3c4kbcx5RfJ5hCq" TargetMode="External"/><Relationship Id="rId1231" Type="http://schemas.openxmlformats.org/officeDocument/2006/relationships/hyperlink" Target="https://evaluation.cstb.fr/fr/avis-technique/detail/17.1-18-333_v3/" TargetMode="External"/><Relationship Id="rId240" Type="http://schemas.openxmlformats.org/officeDocument/2006/relationships/hyperlink" Target="http://www.assainissement-non-collectif.developpement-durable.gouv.fr/IMG/pdf/Guide_d_utilisation-STRATEPUR-4_a_20_EH-V2_avril_2012_cle0c4e97.pdf" TargetMode="External"/><Relationship Id="rId478" Type="http://schemas.openxmlformats.org/officeDocument/2006/relationships/hyperlink" Target="http://www.assainissement-non-collectif.developpement-durable.gouv.fr/IMG/pdf/Guide_EPURFIX_EPURFLO_PRECOFLO_ECOFLO-4_a_20_EH-V5_juillet_2012_cle09668e.pdf" TargetMode="External"/><Relationship Id="rId685" Type="http://schemas.openxmlformats.org/officeDocument/2006/relationships/hyperlink" Target="https://www.legifrance.gouv.fr/jorf/id/JORFSCTA000030481784" TargetMode="External"/><Relationship Id="rId892" Type="http://schemas.openxmlformats.org/officeDocument/2006/relationships/hyperlink" Target="http://www.assainissement-non-collectif.developpement-durable.gouv.fr/IMG/pdf/guide_usager_epur_biofrance_29_04_2020.pdf" TargetMode="External"/><Relationship Id="rId906" Type="http://schemas.openxmlformats.org/officeDocument/2006/relationships/hyperlink" Target="https://www.legifrance.gouv.fr/download/file/6pMUoNYdsD6QfuqsoNyu5I3EMWtetzA4zjapEv0xDso=/JOE_TEXTE" TargetMode="External"/><Relationship Id="rId35" Type="http://schemas.openxmlformats.org/officeDocument/2006/relationships/hyperlink" Target="http://www.assainissement-non-collectif.developpement-durable.gouv.fr/IMG/pdf/guide_usager_biorock_monoblock_2_700_4_20_mars_2017.pdf" TargetMode="External"/><Relationship Id="rId100" Type="http://schemas.openxmlformats.org/officeDocument/2006/relationships/hyperlink" Target="http://www.assainissement-non-collectif.developpement-durable.gouv.fr/IMG/pdf/Guide_a_l_usager_-_DELPHIN_compact_-_Mars_2014_cle1beec6.pdf" TargetMode="External"/><Relationship Id="rId338" Type="http://schemas.openxmlformats.org/officeDocument/2006/relationships/hyperlink" Target="https://www.legifrance.gouv.fr/jo_pdf.do?numJO=0&amp;dateJO=20121018&amp;numTexte=79&amp;pageDebut=16260&amp;pageFin=16267" TargetMode="External"/><Relationship Id="rId545" Type="http://schemas.openxmlformats.org/officeDocument/2006/relationships/hyperlink" Target="https://www.legifrance.gouv.fr/jorf/id/JORFTEXT000024806107" TargetMode="External"/><Relationship Id="rId752" Type="http://schemas.openxmlformats.org/officeDocument/2006/relationships/hyperlink" Target="https://www.legifrance.gouv.fr/jo_pdf.do?id=JORFTEXT000036081025" TargetMode="External"/><Relationship Id="rId1175" Type="http://schemas.openxmlformats.org/officeDocument/2006/relationships/hyperlink" Target="http://www.assainissement-non-collectif.developpement-durable.gouv.fr/IMG/pdf/guide_usager_aquatiris_jardin_assainissement_carex_23_11_2021-3.pdf" TargetMode="External"/><Relationship Id="rId184" Type="http://schemas.openxmlformats.org/officeDocument/2006/relationships/hyperlink" Target="https://www.legifrance.gouv.fr/jo_pdf.do?numJO=0&amp;dateJO=20140202&amp;numTexte=59&amp;pageDebut=01997&amp;pageFin=02006" TargetMode="External"/><Relationship Id="rId391" Type="http://schemas.openxmlformats.org/officeDocument/2006/relationships/hyperlink" Target="http://www.assainissement-non-collectif.developpement-durable.gouv.fr/IMG/pdf/Guide_utilisation-Gamme_Filtre_a_fragments_de_coco_ECOFLO_4_a_20_EH_-_Decembre_2013_cle0616aa.pdf" TargetMode="External"/><Relationship Id="rId405" Type="http://schemas.openxmlformats.org/officeDocument/2006/relationships/hyperlink" Target="http://www.assainissement-non-collectif.developpement-durable.gouv.fr/IMG/pdf/Guide_utilisation-Gamme_Filtre_a_fragments_de_coco_ECOFLO_4_a_20_EH_-_Decembre_2013_cle0616aa.pdf" TargetMode="External"/><Relationship Id="rId612" Type="http://schemas.openxmlformats.org/officeDocument/2006/relationships/hyperlink" Target="http://www.assainissement-non-collectif.developpement-durable.gouv.fr/IMG/pdf/Guide_a_l_usager_-_ASIO_-_AS_VARIOcomp_-_25_05_2015.pdf" TargetMode="External"/><Relationship Id="rId1035" Type="http://schemas.openxmlformats.org/officeDocument/2006/relationships/hyperlink" Target="http://www.assainissement-non-collectif.developpement-durable.gouv.fr/IMG/pdf/2021_07_29_avis_agrement_rikutec_actifiltreo.pdf" TargetMode="External"/><Relationship Id="rId1242" Type="http://schemas.openxmlformats.org/officeDocument/2006/relationships/hyperlink" Target="https://evaluation.cstb.fr/fr/avis-technique/detail/17.1-18-333_v3/" TargetMode="External"/><Relationship Id="rId251" Type="http://schemas.openxmlformats.org/officeDocument/2006/relationships/hyperlink" Target="http://www.assainissement-non-collectif.developpement-durable.gouv.fr/IMG/pdf/guide_usager_Stratepur_cle7c8ae1.pdf" TargetMode="External"/><Relationship Id="rId489" Type="http://schemas.openxmlformats.org/officeDocument/2006/relationships/hyperlink" Target="https://www.legifrance.gouv.fr/jo_pdf.do?numJO=0&amp;dateJO=20121018&amp;numTexte=79&amp;pageDebut=16260&amp;pageFin=16267" TargetMode="External"/><Relationship Id="rId654" Type="http://schemas.openxmlformats.org/officeDocument/2006/relationships/hyperlink" Target="http://www.assainissement-non-collectif.developpement-durable.gouv.fr/IMG/pdf/guide_usager_eloy_x_perco_france_c_90_15_11_2019_light.pdf" TargetMode="External"/><Relationship Id="rId696" Type="http://schemas.openxmlformats.org/officeDocument/2006/relationships/hyperlink" Target="https://www.legifrance.gouv.fr/jorf/id/JORFTEXT000030744667" TargetMode="External"/><Relationship Id="rId861" Type="http://schemas.openxmlformats.org/officeDocument/2006/relationships/hyperlink" Target="http://www.assainissement-non-collectif.developpement-durable.gouv.fr/IMG/pdf/guide_d_utilisation_-_ecoflo_pe2_pe2_monobloc_5_a_20_eh_-_mai_2020.pdf" TargetMode="External"/><Relationship Id="rId917" Type="http://schemas.openxmlformats.org/officeDocument/2006/relationships/hyperlink" Target="https://www.legifrance.gouv.fr/download/file/W-OqhcwtsQQWPclVXbahTSRvlMueLfCUJnfzyAGVaAc=/JOE_TEXTE" TargetMode="External"/><Relationship Id="rId959" Type="http://schemas.openxmlformats.org/officeDocument/2006/relationships/hyperlink" Target="https://www.legifrance.gouv.fr/download/file/7RT_9jn3Qm5vOoMEamwxDtCXZ2OTtqtdiV0iW9kWfKY=/JOE_TEXTE" TargetMode="External"/><Relationship Id="rId1102" Type="http://schemas.openxmlformats.org/officeDocument/2006/relationships/hyperlink" Target="http://www.cstb.fr/pdf/atec/GS17-R/AR119334_V4.pdf" TargetMode="External"/><Relationship Id="rId1284" Type="http://schemas.openxmlformats.org/officeDocument/2006/relationships/hyperlink" Target="https://www.cstb.fr/pdf/atec/BATIPEDIA/UMLU-3.pdf" TargetMode="External"/><Relationship Id="rId46" Type="http://schemas.openxmlformats.org/officeDocument/2006/relationships/hyperlink" Target="http://www.assainissement-non-collectif.developpement-durable.gouv.fr/IMG/pdf/Guide_a_l_usager_-_Clarehill_-_Harlequin_HydroClear_8_-_Version_avril_2016.pdf" TargetMode="External"/><Relationship Id="rId293" Type="http://schemas.openxmlformats.org/officeDocument/2006/relationships/hyperlink" Target="https://www.legifrance.gouv.fr/jo_pdf.do?numJO=0&amp;dateJO=20110806&amp;numTexte=65&amp;pageDebut=13490&amp;pageFin=13492" TargetMode="External"/><Relationship Id="rId307" Type="http://schemas.openxmlformats.org/officeDocument/2006/relationships/hyperlink" Target="http://www.assainissement-non-collectif.developpement-durable.gouv.fr/IMG/pdf/Guide_d_utilisation_-_Gamme_KLARO_-_4_6_8_18_EH_-_septembre_2012_cle56b1a8.pdf" TargetMode="External"/><Relationship Id="rId349" Type="http://schemas.openxmlformats.org/officeDocument/2006/relationships/hyperlink" Target="https://www.legifrance.gouv.fr/jo_pdf.do?numJO=0&amp;dateJO=20140807&amp;numTexte=76&amp;pageDebut=13263&amp;pageFin=13263" TargetMode="External"/><Relationship Id="rId514" Type="http://schemas.openxmlformats.org/officeDocument/2006/relationships/hyperlink" Target="http://www.assainissement-non-collectif.developpement-durable.gouv.fr/IMG/pdf/guide_usager_v3_07092011_cle5ef1d9.pdf" TargetMode="External"/><Relationship Id="rId556" Type="http://schemas.openxmlformats.org/officeDocument/2006/relationships/hyperlink" Target="https://www.legifrance.gouv.fr/jo_pdf.do?numJO=0&amp;dateJO=20140708&amp;numTexte=110&amp;pageDebut=11333&amp;pageFin=11344" TargetMode="External"/><Relationship Id="rId721" Type="http://schemas.openxmlformats.org/officeDocument/2006/relationships/hyperlink" Target="https://www.legifrance.gouv.fr/jo_pdf.do?id=JORFTEXT000038243157" TargetMode="External"/><Relationship Id="rId763" Type="http://schemas.openxmlformats.org/officeDocument/2006/relationships/hyperlink" Target="https://www.legifrance.gouv.fr/jo_pdf.do?id=JORFTEXT000035967747" TargetMode="External"/><Relationship Id="rId1144" Type="http://schemas.openxmlformats.org/officeDocument/2006/relationships/hyperlink" Target="https://www.legifrance.gouv.fr/download/file/IY6psfFgr1JsTj4aNalD6sAH6Jhdq_FfXc3_EJXu4WE=/JOE_TEXTE" TargetMode="External"/><Relationship Id="rId1186" Type="http://schemas.openxmlformats.org/officeDocument/2006/relationships/hyperlink" Target="http://www.assainissement-non-collectif.developpement-durable.gouv.fr/IMG/pdf/2022_02_22_avis_agrement_rikutec_actifiltre_185.pdf" TargetMode="External"/><Relationship Id="rId88" Type="http://schemas.openxmlformats.org/officeDocument/2006/relationships/hyperlink" Target="http://www.assainissement-non-collectif.developpement-durable.gouv.fr/IMG/pdf/Guide_a_l_usager_-_SEBICO_-_Aquameris_AQ2_-_01_09_2014_cle538515.pdf" TargetMode="External"/><Relationship Id="rId111" Type="http://schemas.openxmlformats.org/officeDocument/2006/relationships/hyperlink" Target="https://www.legifrance.gouv.fr/jo_pdf.do?id=JORFTEXT000032676795" TargetMode="External"/><Relationship Id="rId153" Type="http://schemas.openxmlformats.org/officeDocument/2006/relationships/hyperlink" Target="http://www.assainissement-non-collectif.developpement-durable.gouv.fr/IMG/pdf/Guide_d_utilisation_-_AMMERMANN_AQUATOP_4_EH_-_18_juillet_2013_cle71e621.pdf" TargetMode="External"/><Relationship Id="rId195" Type="http://schemas.openxmlformats.org/officeDocument/2006/relationships/hyperlink" Target="https://www.legifrance.gouv.fr/jo_pdf.do?numJO=0&amp;dateJO=20130419&amp;numTexte=79&amp;pageDebut=06924&amp;pageFin=06930" TargetMode="External"/><Relationship Id="rId209" Type="http://schemas.openxmlformats.org/officeDocument/2006/relationships/hyperlink" Target="https://www.legifrance.gouv.fr/jo_pdf.do?numJO=0&amp;dateJO=20120512&amp;numTexte=52&amp;pageDebut=09047&amp;pageFin=09050" TargetMode="External"/><Relationship Id="rId360" Type="http://schemas.openxmlformats.org/officeDocument/2006/relationships/hyperlink" Target="https://www.legifrance.gouv.fr/jo_pdf.do?numJO=0&amp;dateJO=20140807&amp;numTexte=76&amp;pageDebut=13263&amp;pageFin=13263" TargetMode="External"/><Relationship Id="rId416" Type="http://schemas.openxmlformats.org/officeDocument/2006/relationships/hyperlink" Target="http://www.assainissement-non-collectif.developpement-durable.gouv.fr/IMG/pdf/Guide_utilisation-Gamme_Filtre_a_fragments_de_coco_ECOFLO_4_a_20_EH_-_Decembre_2013_cle0616aa.pdf" TargetMode="External"/><Relationship Id="rId598" Type="http://schemas.openxmlformats.org/officeDocument/2006/relationships/hyperlink" Target="http://www.assainissement-non-collectif.developpement-durable.gouv.fr/IMG/pdf/guide_utilisation_-_5_a_15_eh_-_bio-unik_-_juillet19.pdf" TargetMode="External"/><Relationship Id="rId819" Type="http://schemas.openxmlformats.org/officeDocument/2006/relationships/hyperlink" Target="http://www.assainissement-non-collectif.developpement-durable.gouv.fr/IMG/pdf/guide_usager_epur_biofrance_passive_cte_04_02_2020.pdf" TargetMode="External"/><Relationship Id="rId970" Type="http://schemas.openxmlformats.org/officeDocument/2006/relationships/hyperlink" Target="https://www.legifrance.gouv.fr/download/pdf?id=sGt3i8i_ksaZ36yUVJZfA8xGiHQEsOZXZhGyLzLEk-k=" TargetMode="External"/><Relationship Id="rId1004" Type="http://schemas.openxmlformats.org/officeDocument/2006/relationships/hyperlink" Target="https://www.legifrance.gouv.fr/download/pdf?id=Ta4lC9NxVBJnpowWgmcZ8UJ016Se1IuFLL3K0_4tkyo=" TargetMode="External"/><Relationship Id="rId1046" Type="http://schemas.openxmlformats.org/officeDocument/2006/relationships/hyperlink" Target="http://www.assainissement-non-collectif.developpement-durable.gouv.fr/IMG/pdf/2021_06_21_avis_agrement_abas_-_filtre_simbiose_sb.pdf" TargetMode="External"/><Relationship Id="rId1211" Type="http://schemas.openxmlformats.org/officeDocument/2006/relationships/hyperlink" Target="http://www.assainissement-non-collectif.developpement-durable.gouv.fr/IMG/pdf/220302_ptwe_guide_usager_eparco_filiere_plate_ecorces_de_pin.pdf" TargetMode="External"/><Relationship Id="rId1253" Type="http://schemas.openxmlformats.org/officeDocument/2006/relationships/hyperlink" Target="https://evaluation.cstb.fr/fr/avis-technique/detail/17.1-18-333_v3/" TargetMode="External"/><Relationship Id="rId220" Type="http://schemas.openxmlformats.org/officeDocument/2006/relationships/hyperlink" Target="http://www.assainissement-non-collectif.developpement-durable.gouv.fr/IMG/pdf/guide_usager_Stratepur_cle7c8ae1.pdf" TargetMode="External"/><Relationship Id="rId458" Type="http://schemas.openxmlformats.org/officeDocument/2006/relationships/hyperlink" Target="https://www.legifrance.gouv.fr/jo_pdf.do?numJO=0&amp;dateJO=20111117&amp;numTexte=142&amp;pageDebut=19343&amp;pageFin=19348" TargetMode="External"/><Relationship Id="rId623" Type="http://schemas.openxmlformats.org/officeDocument/2006/relationships/hyperlink" Target="http://www.assainissement-non-collectif.developpement-durable.gouv.fr/IMG/pdf/guide_usager_tricel_tricel_seta_simplex__16_09_2019.pdf" TargetMode="External"/><Relationship Id="rId665" Type="http://schemas.openxmlformats.org/officeDocument/2006/relationships/hyperlink" Target="https://www.legifrance.gouv.fr/jorf/id/JORFSCTA000030481784" TargetMode="External"/><Relationship Id="rId830" Type="http://schemas.openxmlformats.org/officeDocument/2006/relationships/hyperlink" Target="http://www.assainissement-non-collectif.developpement-durable.gouv.fr/IMG/pdf/guide_usager_epur_biofrance-plus_27-04-2020.pdf" TargetMode="External"/><Relationship Id="rId872" Type="http://schemas.openxmlformats.org/officeDocument/2006/relationships/hyperlink" Target="http://www.assainissement-non-collectif.developpement-durable.gouv.fr/IMG/pdf/guide_utilisation_-_oxyfix_r_90_-_4_5_6_eh_-_mars_2020.pdf" TargetMode="External"/><Relationship Id="rId928" Type="http://schemas.openxmlformats.org/officeDocument/2006/relationships/hyperlink" Target="https://www.legifrance.gouv.fr/download/file/yRvwyit-Q8ADlEOqp7mOUe92ZXKkmcYqz9e8z2Mrufc=/JOE_TEXTE" TargetMode="External"/><Relationship Id="rId1088" Type="http://schemas.openxmlformats.org/officeDocument/2006/relationships/hyperlink" Target="http://www.cstb.fr/pdf/atec/GS17-R/AR117331_V2.pdf" TargetMode="External"/><Relationship Id="rId1295" Type="http://schemas.openxmlformats.org/officeDocument/2006/relationships/hyperlink" Target="https://www.cstb.fr/pdf/atec/BATIPEDIA/UMLU-3.pdf" TargetMode="External"/><Relationship Id="rId15" Type="http://schemas.openxmlformats.org/officeDocument/2006/relationships/hyperlink" Target="http://www.assainissement-non-collectif.developpement-durable.gouv.fr/IMG/pdf/guide_d_utilisation_-_gamme_bioturbat_-_5_6_7_10_eh_-_juillet_2018.pdf" TargetMode="External"/><Relationship Id="rId57" Type="http://schemas.openxmlformats.org/officeDocument/2006/relationships/hyperlink" Target="http://www.assainissement-non-collectif.developpement-durable.gouv.fr/IMG/pdf/ATB_PUROO_guide_20150625.pdf" TargetMode="External"/><Relationship Id="rId262" Type="http://schemas.openxmlformats.org/officeDocument/2006/relationships/hyperlink" Target="https://www.legifrance.gouv.fr/jo_pdf.do?numJO=0&amp;dateJO=20130419&amp;numTexte=79&amp;pageDebut=06924&amp;pageFin=06930" TargetMode="External"/><Relationship Id="rId318" Type="http://schemas.openxmlformats.org/officeDocument/2006/relationships/hyperlink" Target="http://www.assainissement-non-collectif.developpement-durable.gouv.fr/IMG/pdf/guide-usager-OXYFILTRE-9_cle54ec1e.pdf" TargetMode="External"/><Relationship Id="rId525" Type="http://schemas.openxmlformats.org/officeDocument/2006/relationships/hyperlink" Target="https://www.legifrance.gouv.fr/jo_pdf.do?numJO=0&amp;dateJO=20121018&amp;numTexte=79&amp;pageDebut=16260&amp;pageFin=16267" TargetMode="External"/><Relationship Id="rId567" Type="http://schemas.openxmlformats.org/officeDocument/2006/relationships/hyperlink" Target="http://www.assainissement-non-collectif.developpement-durable.gouv.fr/IMG/pdf/Enviro-Septic_ES_5-20EH_Guides_fusionnes_-_mars_2016.pdf" TargetMode="External"/><Relationship Id="rId732" Type="http://schemas.openxmlformats.org/officeDocument/2006/relationships/hyperlink" Target="https://www.legifrance.gouv.fr/jo_pdf.do?id=JORFTEXT000037453527" TargetMode="External"/><Relationship Id="rId1113" Type="http://schemas.openxmlformats.org/officeDocument/2006/relationships/hyperlink" Target="http://www.cstb.fr/pdf/atec/GS17-R/AR117330_V3.pdf" TargetMode="External"/><Relationship Id="rId1155" Type="http://schemas.openxmlformats.org/officeDocument/2006/relationships/hyperlink" Target="https://www.legifrance.gouv.fr/jorf/id/JORFTEXT000029546505" TargetMode="External"/><Relationship Id="rId1197"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99" Type="http://schemas.openxmlformats.org/officeDocument/2006/relationships/hyperlink" Target="https://www.legifrance.gouv.fr/download/file/ciKk6t8sPtrw3NH1teZ-nbPwzETw0Q5o-01RmUd_Ins=/JOE_TEXTE" TargetMode="External"/><Relationship Id="rId122" Type="http://schemas.openxmlformats.org/officeDocument/2006/relationships/hyperlink" Target="http://www.assainissement-non-collectif.developpement-durable.gouv.fr/IMG/pdf/Guide_a_l_usager_-_PICOBELLS_6_EH_-_3_decembre_2013_cle67d757.pdf" TargetMode="External"/><Relationship Id="rId164" Type="http://schemas.openxmlformats.org/officeDocument/2006/relationships/hyperlink" Target="http://www.assainissement-non-collectif.developpement-durable.gouv.fr/IMG/pdf/Guide_de_l_usager_-_Kokopur_-_Novembre_2012_cle04f1d9.pdf" TargetMode="External"/><Relationship Id="rId371" Type="http://schemas.openxmlformats.org/officeDocument/2006/relationships/hyperlink" Target="https://www.legifrance.gouv.fr/jo_pdf.do?numJO=0&amp;dateJO=20140807&amp;numTexte=76&amp;pageDebut=13263&amp;pageFin=13263" TargetMode="External"/><Relationship Id="rId774" Type="http://schemas.openxmlformats.org/officeDocument/2006/relationships/hyperlink" Target="https://www.legifrance.gouv.fr/jo_pdf.do?id=JORFTEXT000032543588" TargetMode="External"/><Relationship Id="rId981" Type="http://schemas.openxmlformats.org/officeDocument/2006/relationships/hyperlink" Target="http://www.assainissement-non-collectif.developpement-durable.gouv.fr/IMG/pdf/2021_04_12_avis_agrement_aquatec_vfl_at.pdf" TargetMode="External"/><Relationship Id="rId1015" Type="http://schemas.openxmlformats.org/officeDocument/2006/relationships/hyperlink" Target="https://www.google.com/url?sa=t&amp;rct=j&amp;q=&amp;esrc=s&amp;source=web&amp;cd=&amp;ved=2ahUKEwik8rjB_-DzAhUFzoUKHQkUCqoQFnoECAsQAQ&amp;url=http%3A%2F%2Fwww.assainissement-non-collectif.developpement-durable.gouv.fr%2FIMG%2Fpdf%2Fannexe_4_-_guide_utilisation_-_hydrostep_-_6eh_9_eh_12_eh_-_oct_2020.pdf&amp;usg=AOvVaw0wymnCOI4d6muToZCtMdb4" TargetMode="External"/><Relationship Id="rId1057" Type="http://schemas.openxmlformats.org/officeDocument/2006/relationships/hyperlink" Target="http://www.assainissement-non-collectif.developpement-durable.gouv.fr/IMG/pdf/guide_usager_abas_simbiose_fb_et_fbri_15_06_2021.pdf" TargetMode="External"/><Relationship Id="rId1222" Type="http://schemas.openxmlformats.org/officeDocument/2006/relationships/hyperlink" Target="https://www.assainissement-non-collectif.developpement-durable.gouv.fr/IMG/pdf/guide_de_l_usager_monoblock-3-6_v3-2.pdf" TargetMode="External"/><Relationship Id="rId427" Type="http://schemas.openxmlformats.org/officeDocument/2006/relationships/hyperlink" Target="http://www.assainissement-non-collectif.developpement-durable.gouv.fr/IMG/pdf/Guide_utilisation-Gamme_Filtre_a_fragments_de_coco_ECOFLO_4_a_20_EH_-_Decembre_2013_cle0616aa.pdf" TargetMode="External"/><Relationship Id="rId469" Type="http://schemas.openxmlformats.org/officeDocument/2006/relationships/hyperlink" Target="http://www.assainissement-non-collectif.developpement-durable.gouv.fr/IMG/pdf/guide_usager_v3_07092011_cle5ef1d9.pdf" TargetMode="External"/><Relationship Id="rId634" Type="http://schemas.openxmlformats.org/officeDocument/2006/relationships/hyperlink" Target="http://www.assainissement-non-collectif.developpement-durable.gouv.fr/IMG/pdf/guide_utilisation_-_bionut_2_fs_-_4_a_20_eh_-_novembre_19.pdf" TargetMode="External"/><Relationship Id="rId676" Type="http://schemas.openxmlformats.org/officeDocument/2006/relationships/hyperlink" Target="https://www.legifrance.gouv.fr/jorf/id/JORFSCTA000030481784" TargetMode="External"/><Relationship Id="rId841" Type="http://schemas.openxmlformats.org/officeDocument/2006/relationships/hyperlink" Target="http://www.assainissement-non-collectif.developpement-durable.gouv.fr/IMG/pdf/guide_usager_rikutec_actibloc_08-06-2020.pdf" TargetMode="External"/><Relationship Id="rId883" Type="http://schemas.openxmlformats.org/officeDocument/2006/relationships/hyperlink" Target="https://www.legifrance.gouv.fr/download/file/vZA2B228w4Cf0lNBwbeE0L0T8Zs-_AL4VivXOHPhQm0=/JOE_TEXTE" TargetMode="External"/><Relationship Id="rId1099" Type="http://schemas.openxmlformats.org/officeDocument/2006/relationships/hyperlink" Target="http://www.cstb.fr/pdf/atec/GS17-R/AR119334_V4.pdf" TargetMode="External"/><Relationship Id="rId1264" Type="http://schemas.openxmlformats.org/officeDocument/2006/relationships/hyperlink" Target="https://evaluation.cstb.fr/fr/avis-technique/detail/17.1-18-333_v3/" TargetMode="External"/><Relationship Id="rId26" Type="http://schemas.openxmlformats.org/officeDocument/2006/relationships/hyperlink" Target="http://www.assainissement-non-collectif.developpement-durable.gouv.fr/IMG/pdf/guide_usager_stoc_brio_filtre_compact_06_07_2017.pdf" TargetMode="External"/><Relationship Id="rId231" Type="http://schemas.openxmlformats.org/officeDocument/2006/relationships/hyperlink" Target="https://www.legifrance.gouv.fr/jo_pdf.do?numJO=0&amp;dateJO=20130419&amp;numTexte=79&amp;pageDebut=06924&amp;pageFin=06930" TargetMode="External"/><Relationship Id="rId273" Type="http://schemas.openxmlformats.org/officeDocument/2006/relationships/hyperlink" Target="http://www.assainissement-non-collectif.developpement-durable.gouv.fr/IMG/pdf/Guide_d_utilisation-EPURBA_COMBACT-4_a_20_EH-V3_janvier_2013_cle7a1b4f.pdf" TargetMode="External"/><Relationship Id="rId329" Type="http://schemas.openxmlformats.org/officeDocument/2006/relationships/hyperlink" Target="http://www.assainissement-non-collectif.developpement-durable.gouv.fr/IMG/pdf/Guide_a_l_usager_-_DELPHIN_compact_-_Mars_2014_cle1beec6.pdf" TargetMode="External"/><Relationship Id="rId480" Type="http://schemas.openxmlformats.org/officeDocument/2006/relationships/hyperlink" Target="https://www.legifrance.gouv.fr/jo_pdf.do?numJO=0&amp;dateJO=20111117&amp;numTexte=142&amp;pageDebut=19343&amp;pageFin=19348" TargetMode="External"/><Relationship Id="rId536" Type="http://schemas.openxmlformats.org/officeDocument/2006/relationships/hyperlink" Target="http://www.assainissement-non-collectif.developpement-durable.gouv.fr/IMG/pdf/Guide_EPURFIX_EPURFLO_PRECOFLO_ECOFLO-4_a_20_EH-V5_juillet_2012_cle09668e.pdf" TargetMode="External"/><Relationship Id="rId701" Type="http://schemas.openxmlformats.org/officeDocument/2006/relationships/hyperlink" Target="https://www.legifrance.gouv.fr/jo_pdf.do?numJO=0&amp;dateJO=20150618&amp;numTexte=135&amp;pageDebut=10046&amp;pageFin=10049" TargetMode="External"/><Relationship Id="rId939" Type="http://schemas.openxmlformats.org/officeDocument/2006/relationships/hyperlink" Target="https://www.legifrance.gouv.fr/download/file/SfGXxtP6MStsEgD2UTK0vzU8Spf4sUnWHzFTgJyAJd4=/JOE_TEXTE" TargetMode="External"/><Relationship Id="rId1124" Type="http://schemas.openxmlformats.org/officeDocument/2006/relationships/hyperlink" Target="https://www.legifrance.gouv.fr/jorf/id/JORFTEXT000024546308" TargetMode="External"/><Relationship Id="rId1166" Type="http://schemas.openxmlformats.org/officeDocument/2006/relationships/hyperlink" Target="http://www.assainissement-non-collectif.developpement-durable.gouv.fr/IMG/pdf/2021_11_29_avis_agrement_aquatiris_carex.pdf" TargetMode="External"/><Relationship Id="rId68" Type="http://schemas.openxmlformats.org/officeDocument/2006/relationships/hyperlink" Target="http://www.assainissement-non-collectif.developpement-durable.gouv.fr/IMG/pdf/Guide_a_l_usager_-_COMPACT_O_ST2_-_18_12_2014.pdf" TargetMode="External"/><Relationship Id="rId133" Type="http://schemas.openxmlformats.org/officeDocument/2006/relationships/hyperlink" Target="http://www.assainissement-non-collectif.developpement-durable.gouv.fr/IMG/pdf/Guide_d_utilisation-Actibloc_10000_SP-12EH-septembre_2013_cle24cb5b.pdf" TargetMode="External"/><Relationship Id="rId175" Type="http://schemas.openxmlformats.org/officeDocument/2006/relationships/hyperlink" Target="http://www.assainissement-non-collectif.developpement-durable.gouv.fr/IMG/pdf/guide_d_utilisation_-_Gamme_EPANBLOC_-_6_a_20_EH_-_septembre_2013_cle2adde3.pdf" TargetMode="External"/><Relationship Id="rId340" Type="http://schemas.openxmlformats.org/officeDocument/2006/relationships/hyperlink" Target="https://www.legifrance.gouv.fr/jo_pdf.do?numJO=0&amp;dateJO=20121018&amp;numTexte=79&amp;pageDebut=16260&amp;pageFin=16267" TargetMode="External"/><Relationship Id="rId578" Type="http://schemas.openxmlformats.org/officeDocument/2006/relationships/hyperlink" Target="http://www.assainissement-non-collectif.developpement-durable.gouv.fr/IMG/pdf/guide_utilisation_-_5_a_15_eh_-_bio-unik_-_juillet19.pdf" TargetMode="External"/><Relationship Id="rId743" Type="http://schemas.openxmlformats.org/officeDocument/2006/relationships/hyperlink" Target="https://www.legifrance.gouv.fr/jo_pdf.do?id=JORFTEXT000037213969" TargetMode="External"/><Relationship Id="rId785" Type="http://schemas.openxmlformats.org/officeDocument/2006/relationships/hyperlink" Target="https://www.legifrance.gouv.fr/jo_pdf.do?numJO=0&amp;dateJO=20151010&amp;numTexte=55&amp;pageDebut=18898&amp;pageFin=18907" TargetMode="External"/><Relationship Id="rId950" Type="http://schemas.openxmlformats.org/officeDocument/2006/relationships/hyperlink" Target="https://www.legifrance.gouv.fr/download/file/CoILEsmqgGwc9LcU9AwzAx8pp1CeIULRmVCw89ReZjY=/JOE_TEXTE" TargetMode="External"/><Relationship Id="rId992" Type="http://schemas.openxmlformats.org/officeDocument/2006/relationships/hyperlink" Target="http://www.assainissement-non-collectif.developpement-durable.gouv.fr/IMG/pdf/2021_04_12_avis_agrement_aquatec_vfl_at.pdf" TargetMode="External"/><Relationship Id="rId1026" Type="http://schemas.openxmlformats.org/officeDocument/2006/relationships/hyperlink" Target="https://www.google.com/url?sa=t&amp;rct=j&amp;q=&amp;esrc=s&amp;source=web&amp;cd=&amp;cad=rja&amp;uact=8&amp;ved=2ahUKEwjk9Oah8-LzAhVDzBoKHSTYBx8QFnoECAMQAQ&amp;url=https%3A%2F%2Fwww.legifrance.gouv.fr%2Fjorf%2Fid%2FJORFTEXT000043110585&amp;usg=AOvVaw3CH4k0c3c4kbcx5RfJ5hCq" TargetMode="External"/><Relationship Id="rId200" Type="http://schemas.openxmlformats.org/officeDocument/2006/relationships/hyperlink" Target="http://www.assainissement-non-collectif.developpement-durable.gouv.fr/IMG/pdf/Guide_d_utilisation-STRATEPUR-4_a_20_EH-V2_avril_2012_cle0c4e97.pdf" TargetMode="External"/><Relationship Id="rId382" Type="http://schemas.openxmlformats.org/officeDocument/2006/relationships/hyperlink" Target="https://www.legifrance.gouv.fr/jo_pdf.do?numJO=0&amp;dateJO=20140807&amp;numTexte=76&amp;pageDebut=13263&amp;pageFin=13263" TargetMode="External"/><Relationship Id="rId438" Type="http://schemas.openxmlformats.org/officeDocument/2006/relationships/hyperlink" Target="https://www.legifrance.gouv.fr/jo_pdf.do?numJO=0&amp;dateJO=20121018&amp;numTexte=79&amp;pageDebut=16260&amp;pageFin=16267" TargetMode="External"/><Relationship Id="rId603" Type="http://schemas.openxmlformats.org/officeDocument/2006/relationships/hyperlink" Target="http://www.cstb.fr/pdf/atec/GS17-R/AR118333_V1.pdf" TargetMode="External"/><Relationship Id="rId645" Type="http://schemas.openxmlformats.org/officeDocument/2006/relationships/hyperlink" Target="https://www.legifrance.gouv.fr/jo_pdf.do?id=JORFTEXT000038980928" TargetMode="External"/><Relationship Id="rId687" Type="http://schemas.openxmlformats.org/officeDocument/2006/relationships/hyperlink" Target="https://www.legifrance.gouv.fr/download/file/X6NsulbQlBUbhctbm-pPguDTZZitZcIPsOJlZtKk3BY=/JOE_TEXTE" TargetMode="External"/><Relationship Id="rId810" Type="http://schemas.openxmlformats.org/officeDocument/2006/relationships/hyperlink" Target="https://www.legifrance.gouv.fr/download/pdf?id=sGt3i8i_ksaZ36yUVJZfA8xGiHQEsOZXZhGyLzLEk-k=" TargetMode="External"/><Relationship Id="rId852" Type="http://schemas.openxmlformats.org/officeDocument/2006/relationships/hyperlink" Target="http://www.assainissement-non-collectif.developpement-durable.gouv.fr/IMG/pdf/guide_usager_rikutec_actifiltre-qr_08-06-2020.pdf" TargetMode="External"/><Relationship Id="rId908" Type="http://schemas.openxmlformats.org/officeDocument/2006/relationships/hyperlink" Target="https://www.legifrance.gouv.fr/jorf/article_jo/JORFARTI000031426228" TargetMode="External"/><Relationship Id="rId1068" Type="http://schemas.openxmlformats.org/officeDocument/2006/relationships/hyperlink" Target="http://www.cstb.fr/pdf/atec/GS17-R/AR117331_V2.pdf" TargetMode="External"/><Relationship Id="rId1233" Type="http://schemas.openxmlformats.org/officeDocument/2006/relationships/hyperlink" Target="https://evaluation.cstb.fr/fr/avis-technique/detail/17.1-18-333_v3/" TargetMode="External"/><Relationship Id="rId1275" Type="http://schemas.openxmlformats.org/officeDocument/2006/relationships/hyperlink" Target="https://evaluation.cstb.fr/fr/avis-technique/detail/17.1-18-333_v3/" TargetMode="External"/><Relationship Id="rId242" Type="http://schemas.openxmlformats.org/officeDocument/2006/relationships/hyperlink" Target="http://www.assainissement-non-collectif.developpement-durable.gouv.fr/IMG/pdf/Guide_d_utilisation-STRATEPUR-4_a_20_EH-V2_avril_2012_cle0c4e97.pdf" TargetMode="External"/><Relationship Id="rId284" Type="http://schemas.openxmlformats.org/officeDocument/2006/relationships/hyperlink" Target="http://www.assainissement-non-collectif.developpement-durable.gouv.fr/IMG/pdf/Guide-Technique_ABAS_4-5EH_cle174763.pdf" TargetMode="External"/><Relationship Id="rId491" Type="http://schemas.openxmlformats.org/officeDocument/2006/relationships/hyperlink" Target="https://www.legifrance.gouv.fr/jo_pdf.do?numJO=0&amp;dateJO=20121018&amp;numTexte=79&amp;pageDebut=16260&amp;pageFin=16267" TargetMode="External"/><Relationship Id="rId505" Type="http://schemas.openxmlformats.org/officeDocument/2006/relationships/hyperlink" Target="http://www.assainissement-non-collectif.developpement-durable.gouv.fr/IMG/pdf/Guide_utilisation-Gamme_Filtre_a_fragments_de_coco_ECOFLO_4_a_20_EH_-_Decembre_2013_cle0616aa.pdf" TargetMode="External"/><Relationship Id="rId712" Type="http://schemas.openxmlformats.org/officeDocument/2006/relationships/hyperlink" Target="http://www.assainissement-non-collectif.developpement-durable.gouv.fr/IMG/pdf/guide_utilisation_-_stepurbio-fea_-_5_eh_-_fea_-_avril_2019.pdf" TargetMode="External"/><Relationship Id="rId894" Type="http://schemas.openxmlformats.org/officeDocument/2006/relationships/hyperlink" Target="http://www.assainissement-non-collectif.developpement-durable.gouv.fr/IMG/pdf/guide_usager_epur_biofrance_29_04_2020.pdf" TargetMode="External"/><Relationship Id="rId1135" Type="http://schemas.openxmlformats.org/officeDocument/2006/relationships/hyperlink" Target="https://ascomade.org/agrements/fichiers/DEVL1514670V.pdf" TargetMode="External"/><Relationship Id="rId1177" Type="http://schemas.openxmlformats.org/officeDocument/2006/relationships/hyperlink" Target="http://www.assainissement-non-collectif.developpement-durable.gouv.fr/IMG/pdf/2022_02_22_avis_agrement_rikutec_actifiltre_185.pdf" TargetMode="External"/><Relationship Id="rId1300" Type="http://schemas.openxmlformats.org/officeDocument/2006/relationships/ctrlProp" Target="../ctrlProps/ctrlProp1.xml"/><Relationship Id="rId37" Type="http://schemas.openxmlformats.org/officeDocument/2006/relationships/hyperlink" Target="http://www.assainissement-non-collectif.developpement-durable.gouv.fr/IMG/pdf/guide_usager_sebico_biomeris_biomeris_p_02_07_2018_.pdf" TargetMode="External"/><Relationship Id="rId79" Type="http://schemas.openxmlformats.org/officeDocument/2006/relationships/hyperlink" Target="http://www.assainissement-non-collectif.developpement-durable.gouv.fr/IMG/pdf/guide_d_utilisation_-_OXYFIX_LG-90_MB_-_4_a_20_EH_-_ELOY_WATER.pdf" TargetMode="External"/><Relationship Id="rId102" Type="http://schemas.openxmlformats.org/officeDocument/2006/relationships/hyperlink" Target="http://www.assainissement-non-collectif.developpement-durable.gouv.fr/IMG/pdf/Guide_a_l_usager_-_BIOROCK_-_D-S5_-_Version_25_03_2016.pdf" TargetMode="External"/><Relationship Id="rId144" Type="http://schemas.openxmlformats.org/officeDocument/2006/relationships/hyperlink" Target="http://www.assainissement-non-collectif.developpement-durable.gouv.fr/IMG/pdf/1Guide_d_utilisation-STEPIZEN-6EH-HERKULES_1600L-_29_07_13_cle52d635.pdf" TargetMode="External"/><Relationship Id="rId547" Type="http://schemas.openxmlformats.org/officeDocument/2006/relationships/hyperlink" Target="http://www.assainissement-non-collectif.developpement-durable.gouv.fr/IMG/pdf/Guide_d_utilisation_EAUCLIN_type_6_-_09_10_cle7f1161.pdf" TargetMode="External"/><Relationship Id="rId589" Type="http://schemas.openxmlformats.org/officeDocument/2006/relationships/hyperlink" Target="http://www.assainissement-non-collectif.developpement-durable.gouv.fr/IMG/pdf/guide_utilisation_-_5_a_15_eh_-_bio-unik_-_juillet19.pdf" TargetMode="External"/><Relationship Id="rId754" Type="http://schemas.openxmlformats.org/officeDocument/2006/relationships/hyperlink" Target="https://www.legifrance.gouv.fr/jo_pdf.do?id=JORFTEXT000035454689" TargetMode="External"/><Relationship Id="rId796" Type="http://schemas.openxmlformats.org/officeDocument/2006/relationships/hyperlink" Target="https://www.legifrance.gouv.fr/jo_pdf.do?numJO=0&amp;dateJO=20150203&amp;numTexte=106&amp;pageDebut=01635&amp;pageFin=01635" TargetMode="External"/><Relationship Id="rId961" Type="http://schemas.openxmlformats.org/officeDocument/2006/relationships/hyperlink" Target="https://www.legifrance.gouv.fr/download/file/7RT_9jn3Qm5vOoMEamwxDtCXZ2OTtqtdiV0iW9kWfKY=/JOE_TEXTE" TargetMode="External"/><Relationship Id="rId1202" Type="http://schemas.openxmlformats.org/officeDocument/2006/relationships/hyperlink" Target="http://www.assainissement-non-collectif.developpement-durable.gouv.fr/IMG/pdf/2022-03-08_avis_d_agrement_eparco_filiere_plate_ecorces_de_pin_ptee.pdf" TargetMode="External"/><Relationship Id="rId90" Type="http://schemas.openxmlformats.org/officeDocument/2006/relationships/hyperlink" Target="http://www.assainissement-non-collectif.developpement-durable.gouv.fr/IMG/pdf/guide_usager_roto_group_vodalys_26_04_2017.pdf" TargetMode="External"/><Relationship Id="rId186" Type="http://schemas.openxmlformats.org/officeDocument/2006/relationships/hyperlink" Target="https://www.legifrance.gouv.fr/download/file/LskKRf6bTILyXcKRgh9-s_0lafqexhXyTt8n9o3gBWE=/JOE_TEXTE" TargetMode="External"/><Relationship Id="rId351" Type="http://schemas.openxmlformats.org/officeDocument/2006/relationships/hyperlink" Target="https://www.legifrance.gouv.fr/jo_pdf.do?numJO=0&amp;dateJO=20140807&amp;numTexte=76&amp;pageDebut=13263&amp;pageFin=13263" TargetMode="External"/><Relationship Id="rId393" Type="http://schemas.openxmlformats.org/officeDocument/2006/relationships/hyperlink" Target="http://www.assainissement-non-collectif.developpement-durable.gouv.fr/IMG/pdf/Guide_utilisation-Gamme_Filtre_a_fragments_de_coco_ECOFLO_4_a_20_EH_-_Decembre_2013_cle0616aa.pdf" TargetMode="External"/><Relationship Id="rId407" Type="http://schemas.openxmlformats.org/officeDocument/2006/relationships/hyperlink" Target="http://www.assainissement-non-collectif.developpement-durable.gouv.fr/IMG/pdf/Guide_utilisation-Gamme_Filtre_a_fragments_de_coco_ECOFLO_4_a_20_EH_-_Decembre_2013_cle0616aa.pdf" TargetMode="External"/><Relationship Id="rId449" Type="http://schemas.openxmlformats.org/officeDocument/2006/relationships/hyperlink" Target="http://www.assainissement-non-collectif.developpement-durable.gouv.fr/IMG/pdf/Guide_EPURFIX_EPURFLO_PRECOFLO_ECOFLO-4_a_20_EH-V5_juillet_2012_cle09668e.pdf" TargetMode="External"/><Relationship Id="rId614" Type="http://schemas.openxmlformats.org/officeDocument/2006/relationships/hyperlink" Target="http://www.assainissement-non-collectif.developpement-durable.gouv.fr/IMG/pdf/guide_usager_bergmann_wsb_clean_5_eh_27_06_2019.pdf" TargetMode="External"/><Relationship Id="rId656" Type="http://schemas.openxmlformats.org/officeDocument/2006/relationships/hyperlink" Target="https://www.legifrance.gouv.fr/jo_pdf.do?id=JORFTEXT000039110732" TargetMode="External"/><Relationship Id="rId821" Type="http://schemas.openxmlformats.org/officeDocument/2006/relationships/hyperlink" Target="https://www.legifrance.gouv.fr/jo_pdf.do?id=JORFTEXT000032496279" TargetMode="External"/><Relationship Id="rId863" Type="http://schemas.openxmlformats.org/officeDocument/2006/relationships/hyperlink" Target="http://www.assainissement-non-collectif.developpement-durable.gouv.fr/IMG/pdf/guide_d_utilisation_-_ecoflo_pe2_pe2_monobloc_5_a_20_eh_-_mai_2020.pdf" TargetMode="External"/><Relationship Id="rId1037" Type="http://schemas.openxmlformats.org/officeDocument/2006/relationships/hyperlink" Target="http://www.assainissement-non-collectif.developpement-durable.gouv.fr/IMG/pdf/guide_usager_rikutec_actifiltreo_185_12_07_2021-2.pdf" TargetMode="External"/><Relationship Id="rId1079" Type="http://schemas.openxmlformats.org/officeDocument/2006/relationships/hyperlink" Target="http://www.cstb.fr/pdf/atec/GS17-R/AR117331_V2.pdf" TargetMode="External"/><Relationship Id="rId1244" Type="http://schemas.openxmlformats.org/officeDocument/2006/relationships/hyperlink" Target="https://evaluation.cstb.fr/fr/avis-technique/detail/17.1-18-333_v3/" TargetMode="External"/><Relationship Id="rId1286" Type="http://schemas.openxmlformats.org/officeDocument/2006/relationships/hyperlink" Target="https://www.cstb.fr/pdf/atec/BATIPEDIA/UMLU-3.pdf" TargetMode="External"/><Relationship Id="rId211" Type="http://schemas.openxmlformats.org/officeDocument/2006/relationships/hyperlink" Target="https://www.legifrance.gouv.fr/jo_pdf.do?numJO=0&amp;dateJO=20120512&amp;numTexte=52&amp;pageDebut=09047&amp;pageFin=09050" TargetMode="External"/><Relationship Id="rId253" Type="http://schemas.openxmlformats.org/officeDocument/2006/relationships/hyperlink" Target="http://www.assainissement-non-collectif.developpement-durable.gouv.fr/IMG/pdf/guide_usager_Stratepur_cle7c8ae1.pdf" TargetMode="External"/><Relationship Id="rId295" Type="http://schemas.openxmlformats.org/officeDocument/2006/relationships/hyperlink" Target="http://www.assainissement-non-collectif.developpement-durable.gouv.fr/IMG/pdf/Guide_a_l_usager_-_ADVISAEN_EPURALA_5_EH_-_27_Aout_2014_cle223ed7.pdf" TargetMode="External"/><Relationship Id="rId309" Type="http://schemas.openxmlformats.org/officeDocument/2006/relationships/hyperlink" Target="http://www.assainissement-non-collectif.developpement-durable.gouv.fr/IMG/pdf/Guide_d_utilisation_-_Vegepure_ProMS_-_4_a_20EH_-_14_janvier_2013_cle2129a8.pdf" TargetMode="External"/><Relationship Id="rId460" Type="http://schemas.openxmlformats.org/officeDocument/2006/relationships/hyperlink" Target="http://www.assainissement-non-collectif.developpement-durable.gouv.fr/IMG/pdf/guide_usager_v3_07092011_cle5ef1d9.pdf" TargetMode="External"/><Relationship Id="rId516" Type="http://schemas.openxmlformats.org/officeDocument/2006/relationships/hyperlink" Target="http://www.assainissement-non-collectif.developpement-durable.gouv.fr/IMG/pdf/guide_usager_v3_07092011_cle5ef1d9.pdf" TargetMode="External"/><Relationship Id="rId698" Type="http://schemas.openxmlformats.org/officeDocument/2006/relationships/hyperlink" Target="https://www.legifrance.gouv.fr/jo_pdf.do?numJO=0&amp;dateJO=20150618&amp;numTexte=135&amp;pageDebut=10046&amp;pageFin=10049" TargetMode="External"/><Relationship Id="rId919" Type="http://schemas.openxmlformats.org/officeDocument/2006/relationships/hyperlink" Target="https://www.legifrance.gouv.fr/download/file/W-OqhcwtsQQWPclVXbahTSRvlMueLfCUJnfzyAGVaAc=/JOE_TEXTE" TargetMode="External"/><Relationship Id="rId1090" Type="http://schemas.openxmlformats.org/officeDocument/2006/relationships/hyperlink" Target="http://www.cstb.fr/pdf/atec/GS17-R/AR115288_V4.pdf" TargetMode="External"/><Relationship Id="rId1104" Type="http://schemas.openxmlformats.org/officeDocument/2006/relationships/hyperlink" Target="http://www.cstb.fr/pdf/atec/GS17-R/AR119334_V4.pdf" TargetMode="External"/><Relationship Id="rId1146" Type="http://schemas.openxmlformats.org/officeDocument/2006/relationships/hyperlink" Target="https://www.legifrance.gouv.fr/jorf/id/JORFTEXT000030940812" TargetMode="External"/><Relationship Id="rId48" Type="http://schemas.openxmlformats.org/officeDocument/2006/relationships/hyperlink" Target="http://www.assainissement-non-collectif.developpement-durable.gouv.fr/IMG/pdf/Guide_utilisation_-_ECOFLO_PE1_-_5_a_20_EH_Fevrier_2016-V3.pdf" TargetMode="External"/><Relationship Id="rId113" Type="http://schemas.openxmlformats.org/officeDocument/2006/relationships/hyperlink" Target="https://www.legifrance.gouv.fr/jo_pdf.do?id=JORFTEXT000037738734" TargetMode="External"/><Relationship Id="rId320" Type="http://schemas.openxmlformats.org/officeDocument/2006/relationships/hyperlink" Target="http://www.assainissement-non-collectif.developpement-durable.gouv.fr/IMG/pdf/guide-usager-OXYFILTRE-17_cle2ec9f8.pdf" TargetMode="External"/><Relationship Id="rId558" Type="http://schemas.openxmlformats.org/officeDocument/2006/relationships/hyperlink" Target="http://www.assainissement-non-collectif.developpement-durable.gouv.fr/IMG/pdf/20120516_Guide_utilisation_BIONEST_cle5f2889.pdf" TargetMode="External"/><Relationship Id="rId723" Type="http://schemas.openxmlformats.org/officeDocument/2006/relationships/hyperlink" Target="https://www.legifrance.gouv.fr/jo_pdf.do?id=JORFTEXT000038243157" TargetMode="External"/><Relationship Id="rId765" Type="http://schemas.openxmlformats.org/officeDocument/2006/relationships/hyperlink" Target="https://www.legifrance.gouv.fr/jo_pdf.do?id=JORFTEXT000033123372" TargetMode="External"/><Relationship Id="rId930" Type="http://schemas.openxmlformats.org/officeDocument/2006/relationships/hyperlink" Target="https://www.legifrance.gouv.fr/jo_pdf.do?id=JORFTEXT000036863569https://www.legifrance.gouv.fr/download/file/yRvwyit-Q8ADlEOqp7mOUe92ZXKkmcYqz9e8z2Mrufc=/JOE_TEXTE" TargetMode="External"/><Relationship Id="rId972" Type="http://schemas.openxmlformats.org/officeDocument/2006/relationships/hyperlink" Target="https://www.legifrance.gouv.fr/jorf/id/JORFTEXT000026123148/" TargetMode="External"/><Relationship Id="rId1006" Type="http://schemas.openxmlformats.org/officeDocument/2006/relationships/hyperlink" Target="https://www.legifrance.gouv.fr/download/pdf?id=Ta4lC9NxVBJnpowWgmcZ8UJ016Se1IuFLL3K0_4tkyo=" TargetMode="External"/><Relationship Id="rId1188" Type="http://schemas.openxmlformats.org/officeDocument/2006/relationships/hyperlink" Target="http://www.assainissement-non-collectif.developpement-durable.gouv.fr/IMG/pdf/2022_02_22_avis_agrement_rikutec_actifiltre_185.pdf" TargetMode="External"/><Relationship Id="rId155" Type="http://schemas.openxmlformats.org/officeDocument/2006/relationships/hyperlink" Target="http://www.assainissement-non-collectif.developpement-durable.gouv.fr/IMG/pdf/Guide_d_utilisation_-_Topaze_ANNEAU_-5_8_12_16_EH_-_juin2013_cle7d948e.pdf" TargetMode="External"/><Relationship Id="rId197" Type="http://schemas.openxmlformats.org/officeDocument/2006/relationships/hyperlink" Target="http://www.assainissement-non-collectif.developpement-durable.gouv.fr/IMG/pdf/Guide_d_utilisation-STRATEPUR-4_a_20_EH-V2_avril_2012_cle0c4e97.pdf" TargetMode="External"/><Relationship Id="rId362" Type="http://schemas.openxmlformats.org/officeDocument/2006/relationships/hyperlink" Target="https://www.legifrance.gouv.fr/jo_pdf.do?numJO=0&amp;dateJO=20140807&amp;numTexte=76&amp;pageDebut=13263&amp;pageFin=13263" TargetMode="External"/><Relationship Id="rId418" Type="http://schemas.openxmlformats.org/officeDocument/2006/relationships/hyperlink" Target="http://www.assainissement-non-collectif.developpement-durable.gouv.fr/IMG/pdf/Guide_utilisation-Gamme_Filtre_a_fragments_de_coco_ECOFLO_4_a_20_EH_-_Decembre_2013_cle0616aa.pdf" TargetMode="External"/><Relationship Id="rId625" Type="http://schemas.openxmlformats.org/officeDocument/2006/relationships/hyperlink" Target="http://www.assainissement-non-collectif.developpement-durable.gouv.fr/IMG/pdf/guide_usager_tricel_tricel_seta_simplex__16_09_2019.pdf" TargetMode="External"/><Relationship Id="rId832" Type="http://schemas.openxmlformats.org/officeDocument/2006/relationships/hyperlink" Target="http://www.assainissement-non-collectif.developpement-durable.gouv.fr/IMG/pdf/guide_usager_rikutec_actibloc_08-06-2020.pdf" TargetMode="External"/><Relationship Id="rId1048" Type="http://schemas.openxmlformats.org/officeDocument/2006/relationships/hyperlink" Target="http://www.assainissement-non-collectif.developpement-durable.gouv.fr/IMG/pdf/2021_06_21_avis_agrement_abas_-_filtre_simbiose_sb.pdf" TargetMode="External"/><Relationship Id="rId1213" Type="http://schemas.openxmlformats.org/officeDocument/2006/relationships/hyperlink" Target="http://www.assainissement-non-collectif.developpement-durable.gouv.fr/IMG/pdf/2022-03-08_avis_d_agrement_eparco_filiere_plate_ecorces_de_pin_ptee.pdf" TargetMode="External"/><Relationship Id="rId1255" Type="http://schemas.openxmlformats.org/officeDocument/2006/relationships/hyperlink" Target="https://evaluation.cstb.fr/fr/avis-technique/detail/17.1-18-333_v3/" TargetMode="External"/><Relationship Id="rId1297" Type="http://schemas.openxmlformats.org/officeDocument/2006/relationships/printerSettings" Target="../printerSettings/printerSettings2.bin"/><Relationship Id="rId222" Type="http://schemas.openxmlformats.org/officeDocument/2006/relationships/hyperlink" Target="http://www.assainissement-non-collectif.developpement-durable.gouv.fr/IMG/pdf/guide_usager_Stratepur_cle7c8ae1.pdf" TargetMode="External"/><Relationship Id="rId264" Type="http://schemas.openxmlformats.org/officeDocument/2006/relationships/hyperlink" Target="https://www.legifrance.gouv.fr/jo_pdf.do?numJO=0&amp;dateJO=20130419&amp;numTexte=79&amp;pageDebut=06924&amp;pageFin=06930" TargetMode="External"/><Relationship Id="rId471" Type="http://schemas.openxmlformats.org/officeDocument/2006/relationships/hyperlink" Target="http://www.assainissement-non-collectif.developpement-durable.gouv.fr/IMG/pdf/guide_usager_v3_07092011_cle5ef1d9.pdf" TargetMode="External"/><Relationship Id="rId667" Type="http://schemas.openxmlformats.org/officeDocument/2006/relationships/hyperlink" Target="https://www.legifrance.gouv.fr/jorf/id/JORFSCTA000030481784" TargetMode="External"/><Relationship Id="rId874" Type="http://schemas.openxmlformats.org/officeDocument/2006/relationships/hyperlink" Target="http://www.assainissement-non-collectif.developpement-durable.gouv.fr/IMG/pdf/guide_utilisation_-_oxyfix_r_90_-_4_5_6_eh_-_mars_2020.pdf" TargetMode="External"/><Relationship Id="rId1115" Type="http://schemas.openxmlformats.org/officeDocument/2006/relationships/hyperlink" Target="http://www.cstb.fr/pdf/atec/GS17-R/AR117330_V3.pdf" TargetMode="External"/><Relationship Id="rId17" Type="http://schemas.openxmlformats.org/officeDocument/2006/relationships/hyperlink" Target="http://www.assainissement-non-collectif.developpement-durable.gouv.fr/IMG/pdf/guide_usager_eparco_zeoliteparco_21_juin_2018.pdf" TargetMode="External"/><Relationship Id="rId59" Type="http://schemas.openxmlformats.org/officeDocument/2006/relationships/hyperlink" Target="http://www.assainissement-non-collectif.developpement-durable.gouv.fr/IMG/pdf/Guide_a_l_usager_-_BIOROCK_-_D-M6_-_Version_25_03_2016.pdf" TargetMode="External"/><Relationship Id="rId124" Type="http://schemas.openxmlformats.org/officeDocument/2006/relationships/hyperlink" Target="http://www.assainissement-non-collectif.developpement-durable.gouv.fr/IMG/pdf/Guide_a_l_usager_-_BioDisc_BA_6_BB_10_BC_18_-_25_11_2013_cle131a69.pdf" TargetMode="External"/><Relationship Id="rId527" Type="http://schemas.openxmlformats.org/officeDocument/2006/relationships/hyperlink" Target="https://www.legifrance.gouv.fr/jo_pdf.do?numJO=0&amp;dateJO=20121018&amp;numTexte=79&amp;pageDebut=16260&amp;pageFin=16267" TargetMode="External"/><Relationship Id="rId569" Type="http://schemas.openxmlformats.org/officeDocument/2006/relationships/hyperlink" Target="http://www.assainissement-non-collectif.developpement-durable.gouv.fr/IMG/pdf/Enviro-Septic_ES_5-20EH_Guides_fusionnes_-_mars_2016.pdf" TargetMode="External"/><Relationship Id="rId734" Type="http://schemas.openxmlformats.org/officeDocument/2006/relationships/hyperlink" Target="https://www.legifrance.gouv.fr/jo_pdf.do?id=JORFTEXT000037453527" TargetMode="External"/><Relationship Id="rId776" Type="http://schemas.openxmlformats.org/officeDocument/2006/relationships/hyperlink" Target="https://www.legifrance.gouv.fr/jo_pdf.do?id=JORFTEXT000038094497" TargetMode="External"/><Relationship Id="rId941" Type="http://schemas.openxmlformats.org/officeDocument/2006/relationships/hyperlink" Target="https://www.legifrance.gouv.fr/download/file/SfGXxtP6MStsEgD2UTK0vzU8Spf4sUnWHzFTgJyAJd4=/JOE_TEXTE" TargetMode="External"/><Relationship Id="rId983" Type="http://schemas.openxmlformats.org/officeDocument/2006/relationships/hyperlink" Target="https://www.legifrance.gouv.fr/jo_pdf.do?id=JORFTEXT000032800868" TargetMode="External"/><Relationship Id="rId1157" Type="http://schemas.openxmlformats.org/officeDocument/2006/relationships/hyperlink" Target="https://www.legifrance.gouv.fr/jorf/id/JORFTEXT000029546505" TargetMode="External"/><Relationship Id="rId1199" Type="http://schemas.openxmlformats.org/officeDocument/2006/relationships/hyperlink" Target="http://www.assainissement-non-collectif.developpement-durable.gouv.fr/IMG/pdf/2022_02_22_avis_agrement_rikutec_actifiltre_185.pdf" TargetMode="External"/><Relationship Id="rId70" Type="http://schemas.openxmlformats.org/officeDocument/2006/relationships/hyperlink" Target="http://www.assainissement-non-collectif.developpement-durable.gouv.fr/IMG/pdf/Guide_a_l_usager_-_Cocolit_5_et_9_-_03_12_2014.pdf" TargetMode="External"/><Relationship Id="rId166" Type="http://schemas.openxmlformats.org/officeDocument/2006/relationships/hyperlink" Target="http://www.assainissement-non-collectif.developpement-durable.gouv.fr/IMG/pdf/Guide_utilisation-Gamme_Filtre_a_fragments_de_coco_ECOFLO_4_a_20_EH_-_Decembre_2013_cle0616aa.pdf" TargetMode="External"/><Relationship Id="rId331" Type="http://schemas.openxmlformats.org/officeDocument/2006/relationships/hyperlink" Target="http://www.assainissement-non-collectif.developpement-durable.gouv.fr/IMG/pdf/Guide_d_utilisation_-_Oxyfix_C-90_4_5_et_6_EH_-_aout_2012_cle2789ed.pdf" TargetMode="External"/><Relationship Id="rId373" Type="http://schemas.openxmlformats.org/officeDocument/2006/relationships/hyperlink" Target="https://www.legifrance.gouv.fr/jo_pdf.do?numJO=0&amp;dateJO=20140807&amp;numTexte=76&amp;pageDebut=13263&amp;pageFin=13263" TargetMode="External"/><Relationship Id="rId429" Type="http://schemas.openxmlformats.org/officeDocument/2006/relationships/hyperlink" Target="http://www.assainissement-non-collectif.developpement-durable.gouv.fr/IMG/pdf/Guide_utilisation-Gamme_Filtre_a_fragments_de_coco_EPURFIX_5_a_20_EH_-_Juin_2014_cle766dd1.pdf" TargetMode="External"/><Relationship Id="rId580" Type="http://schemas.openxmlformats.org/officeDocument/2006/relationships/hyperlink" Target="http://www.assainissement-non-collectif.developpement-durable.gouv.fr/IMG/pdf/guide_utilisation_-_5_a_15_eh_-_bio-unik_-_juillet19.pdf" TargetMode="External"/><Relationship Id="rId636" Type="http://schemas.openxmlformats.org/officeDocument/2006/relationships/hyperlink" Target="http://www.assainissement-non-collectif.developpement-durable.gouv.fr/IMG/pdf/guide_utilisation_-_bionut_2_fs_-_4_a_20_eh_-_novembre_19.pdf" TargetMode="External"/><Relationship Id="rId801" Type="http://schemas.openxmlformats.org/officeDocument/2006/relationships/hyperlink" Target="https://www.legifrance.gouv.fr/download/pdf?id=sGt3i8i_ksaZ36yUVJZfA8xGiHQEsOZXZhGyLzLEk-k=" TargetMode="External"/><Relationship Id="rId1017" Type="http://schemas.openxmlformats.org/officeDocument/2006/relationships/hyperlink" Target="https://www.google.com/url?sa=t&amp;rct=j&amp;q=&amp;esrc=s&amp;source=web&amp;cd=&amp;ved=2ahUKEwiu1_7n7uLzAhWdD2MBHWvADgYQFnoECAMQAQ&amp;url=http%3A%2F%2Fwww.assainissement-non-collectif.developpement-durable.gouv.fr%2FIMG%2Fpdf%2Fguide_utilisation_gamme_bioxymop_6_9_12eh_oct_2020.pdf&amp;usg=AOvVaw2IiDk0fkHusCTO9WLiWj7U" TargetMode="External"/><Relationship Id="rId1059" Type="http://schemas.openxmlformats.org/officeDocument/2006/relationships/hyperlink" Target="http://www.assainissement-non-collectif.developpement-durable.gouv.fr/IMG/pdf/guide_usager_abas_simbiose_fb_et_fbri_15_06_2021.pdf" TargetMode="External"/><Relationship Id="rId1224" Type="http://schemas.openxmlformats.org/officeDocument/2006/relationships/hyperlink" Target="https://www.assainissement-non-collectif.developpement-durable.gouv.fr/IMG/pdf/2022-28-09_avis_d_agrement_gamme-hydrostep-2.pdf" TargetMode="External"/><Relationship Id="rId1266" Type="http://schemas.openxmlformats.org/officeDocument/2006/relationships/hyperlink" Target="https://evaluation.cstb.fr/fr/avis-technique/detail/17.1-18-333_v3/" TargetMode="External"/><Relationship Id="rId1" Type="http://schemas.openxmlformats.org/officeDocument/2006/relationships/hyperlink" Target="https://www.legifrance.gouv.fr/affichTexte.do?cidTexte=JORFTEXT000038425146&amp;dateTexte=&amp;categorieLien=id" TargetMode="External"/><Relationship Id="rId233" Type="http://schemas.openxmlformats.org/officeDocument/2006/relationships/hyperlink" Target="http://www.assainissement-non-collectif.developpement-durable.gouv.fr/IMG/pdf/Guide_d_utilisation-STRATEPUR-4_a_20_EH-V2_avril_2012_cle0c4e97.pdf" TargetMode="External"/><Relationship Id="rId440" Type="http://schemas.openxmlformats.org/officeDocument/2006/relationships/hyperlink" Target="https://www.legifrance.gouv.fr/jo_pdf.do?numJO=0&amp;dateJO=20121018&amp;numTexte=79&amp;pageDebut=16260&amp;pageFin=16267" TargetMode="External"/><Relationship Id="rId678" Type="http://schemas.openxmlformats.org/officeDocument/2006/relationships/hyperlink" Target="https://www.legifrance.gouv.fr/jorf/id/JORFSCTA000030481784" TargetMode="External"/><Relationship Id="rId843" Type="http://schemas.openxmlformats.org/officeDocument/2006/relationships/hyperlink" Target="https://www.legifrance.gouv.fr/jorf/id/JORFTEXT000042344474/" TargetMode="External"/><Relationship Id="rId885" Type="http://schemas.openxmlformats.org/officeDocument/2006/relationships/hyperlink" Target="https://www.legifrance.gouv.fr/download/file/vZA2B228w4Cf0lNBwbeE0L0T8Zs-_AL4VivXOHPhQm0=/JOE_TEXTE" TargetMode="External"/><Relationship Id="rId1070" Type="http://schemas.openxmlformats.org/officeDocument/2006/relationships/hyperlink" Target="http://www.cstb.fr/pdf/atec/GS17-R/AR117331_V2.pdf" TargetMode="External"/><Relationship Id="rId1126" Type="http://schemas.openxmlformats.org/officeDocument/2006/relationships/hyperlink" Target="https://www.legifrance.gouv.fr/jorf/id/JORFTEXT000024546308" TargetMode="External"/><Relationship Id="rId28" Type="http://schemas.openxmlformats.org/officeDocument/2006/relationships/hyperlink" Target="http://www.assainissement-non-collectif.developpement-durable.gouv.fr/IMG/pdf/guide_usager_roto_group_vodalys_26_04_2017.pdf" TargetMode="External"/><Relationship Id="rId275" Type="http://schemas.openxmlformats.org/officeDocument/2006/relationships/hyperlink" Target="https://www.legifrance.gouv.fr/jo_pdf.do?numJO=0&amp;dateJO=20120512&amp;numTexte=53&amp;pageDebut=09050&amp;pageFin=09052" TargetMode="External"/><Relationship Id="rId300" Type="http://schemas.openxmlformats.org/officeDocument/2006/relationships/hyperlink" Target="https://www.legifrance.gouv.fr/jo_pdf.do?numJO=0&amp;dateJO=20110910&amp;numTexte=91&amp;pageDebut=15294&amp;pageFin=15295" TargetMode="External"/><Relationship Id="rId482" Type="http://schemas.openxmlformats.org/officeDocument/2006/relationships/hyperlink" Target="http://www.assainissement-non-collectif.developpement-durable.gouv.fr/IMG/pdf/guide_usager_v3_07092011_cle5ef1d9.pdf" TargetMode="External"/><Relationship Id="rId538" Type="http://schemas.openxmlformats.org/officeDocument/2006/relationships/hyperlink" Target="http://www.assainissement-non-collectif.developpement-durable.gouv.fr/IMG/pdf/Guide_EPURFIX_EPURFLO_PRECOFLO_ECOFLO-4_a_20_EH-V5_juillet_2012_cle09668e.pdf" TargetMode="External"/><Relationship Id="rId703" Type="http://schemas.openxmlformats.org/officeDocument/2006/relationships/hyperlink" Target="https://www.legifrance.gouv.fr/jo_pdf.do?numJO=0&amp;dateJO=20150618&amp;numTexte=135&amp;pageDebut=10046&amp;pageFin=10049" TargetMode="External"/><Relationship Id="rId745" Type="http://schemas.openxmlformats.org/officeDocument/2006/relationships/hyperlink" Target="https://www.legifrance.gouv.fr/jo_pdf.do?id=JORFTEXT000036937485" TargetMode="External"/><Relationship Id="rId910" Type="http://schemas.openxmlformats.org/officeDocument/2006/relationships/hyperlink" Target="https://www.legifrance.gouv.fr/download/file/HrhdEsE18axyGI9e3C_3dquvitwmBv6AJRZKkEUNJLk=/JOE_TEXTE" TargetMode="External"/><Relationship Id="rId952" Type="http://schemas.openxmlformats.org/officeDocument/2006/relationships/hyperlink" Target="https://www.legifrance.gouv.fr/download/file/ciKk6t8sPtrw3NH1teZ-nbPwzETw0Q5o-01RmUd_Ins=/JOE_TEXTE" TargetMode="External"/><Relationship Id="rId1168" Type="http://schemas.openxmlformats.org/officeDocument/2006/relationships/hyperlink" Target="http://www.assainissement-non-collectif.developpement-durable.gouv.fr/IMG/pdf/2021_11_29_avis_agrement_aquatiris_carex.pdf" TargetMode="External"/><Relationship Id="rId81" Type="http://schemas.openxmlformats.org/officeDocument/2006/relationships/hyperlink" Target="http://www.assainissement-non-collectif.developpement-durable.gouv.fr/IMG/pdf/guide_d_utilisation_-_OXYFIX_LG-90_MB_-_4_a_20_EH_-_ELOY_WATER.pdf" TargetMode="External"/><Relationship Id="rId135" Type="http://schemas.openxmlformats.org/officeDocument/2006/relationships/hyperlink" Target="http://www.assainissement-non-collectif.developpement-durable.gouv.fr/IMG/pdf/Oxyfix_G-90_9_et_11EH_Oct_cle2a6248.pdf" TargetMode="External"/><Relationship Id="rId177" Type="http://schemas.openxmlformats.org/officeDocument/2006/relationships/hyperlink" Target="http://www.assainissement-non-collectif.developpement-durable.gouv.fr/IMG/pdf/guide_usager_tricel__tricel_novo_fr_27_02_2019.pdf" TargetMode="External"/><Relationship Id="rId342" Type="http://schemas.openxmlformats.org/officeDocument/2006/relationships/hyperlink" Target="http://www.assainissement-non-collectif.developpement-durable.gouv.fr/IMG/pdf/Guide_EPURFIX_EPURFLO_PRECOFLO_ECOFLO-4_a_20_EH-V5_juillet_2012_cle09668e.pdf" TargetMode="External"/><Relationship Id="rId384" Type="http://schemas.openxmlformats.org/officeDocument/2006/relationships/hyperlink" Target="https://www.legifrance.gouv.fr/jo_pdf.do?numJO=0&amp;dateJO=20140807&amp;numTexte=76&amp;pageDebut=13263&amp;pageFin=13263" TargetMode="External"/><Relationship Id="rId591" Type="http://schemas.openxmlformats.org/officeDocument/2006/relationships/hyperlink" Target="https://www.legifrance.gouv.fr/affichTexte.do?cidTexte=JORFTEXT000038980928&amp;dateTexte=&amp;categorieLien=id" TargetMode="External"/><Relationship Id="rId605" Type="http://schemas.openxmlformats.org/officeDocument/2006/relationships/hyperlink" Target="https://www.legifrance.gouv.fr/jo_pdf.do?numJO=0&amp;dateJO=20151006&amp;numTexte=48&amp;pageDebut=18121&amp;pageFin=18125" TargetMode="External"/><Relationship Id="rId787" Type="http://schemas.openxmlformats.org/officeDocument/2006/relationships/hyperlink" Target="https://www.legifrance.gouv.fr/jo_pdf.do?id=JORFTEXT000032724017" TargetMode="External"/><Relationship Id="rId812" Type="http://schemas.openxmlformats.org/officeDocument/2006/relationships/hyperlink" Target="http://www.cstb.fr/pdf/atec/GS17-R/AR115288_V4.pdf" TargetMode="External"/><Relationship Id="rId994" Type="http://schemas.openxmlformats.org/officeDocument/2006/relationships/hyperlink" Target="https://www.legifrance.gouv.fr/jo_pdf.do?id=JORFTEXT000032789549" TargetMode="External"/><Relationship Id="rId1028" Type="http://schemas.openxmlformats.org/officeDocument/2006/relationships/hyperlink" Target="https://www.google.com/url?sa=t&amp;rct=j&amp;q=&amp;esrc=s&amp;source=web&amp;cd=&amp;cad=rja&amp;uact=8&amp;ved=2ahUKEwiztamI9eLzAhVNCxoKHZwZADIQFnoECAgQAQ&amp;url=https%3A%2F%2Fwww.legifrance.gouv.fr%2Fjorf%2Fid%2FJORFTEXT000043115421&amp;usg=AOvVaw0_Qz7KPCHrczkUIncpd6oB" TargetMode="External"/><Relationship Id="rId1235" Type="http://schemas.openxmlformats.org/officeDocument/2006/relationships/hyperlink" Target="https://evaluation.cstb.fr/fr/avis-technique/detail/17.1-18-333_v3/" TargetMode="External"/><Relationship Id="rId202" Type="http://schemas.openxmlformats.org/officeDocument/2006/relationships/hyperlink" Target="http://www.assainissement-non-collectif.developpement-durable.gouv.fr/IMG/pdf/Guide_d_utilisation-STRATEPUR-4_a_20_EH-V2_avril_2012_cle0c4e97.pdf" TargetMode="External"/><Relationship Id="rId244" Type="http://schemas.openxmlformats.org/officeDocument/2006/relationships/hyperlink" Target="https://www.legifrance.gouv.fr/jo_pdf.do?numJO=0&amp;dateJO=20120512&amp;numTexte=52&amp;pageDebut=09047&amp;pageFin=09050" TargetMode="External"/><Relationship Id="rId647" Type="http://schemas.openxmlformats.org/officeDocument/2006/relationships/hyperlink" Target="https://www.legifrance.gouv.fr/jo_pdf.do?id=JORFTEXT000038980928" TargetMode="External"/><Relationship Id="rId689" Type="http://schemas.openxmlformats.org/officeDocument/2006/relationships/hyperlink" Target="https://www.legifrance.gouv.fr/download/file/X6NsulbQlBUbhctbm-pPguDTZZitZcIPsOJlZtKk3BY=/JOE_TEXTE" TargetMode="External"/><Relationship Id="rId854" Type="http://schemas.openxmlformats.org/officeDocument/2006/relationships/hyperlink" Target="https://www.legifrance.gouv.fr/jorf/id/JORFTEXT000042461269" TargetMode="External"/><Relationship Id="rId896" Type="http://schemas.openxmlformats.org/officeDocument/2006/relationships/hyperlink" Target="http://www.assainissement-non-collectif.developpement-durable.gouv.fr/IMG/pdf/guide_usager_epur_biofrance_29_04_2020.pdf" TargetMode="External"/><Relationship Id="rId1081" Type="http://schemas.openxmlformats.org/officeDocument/2006/relationships/hyperlink" Target="http://www.cstb.fr/pdf/atec/GS17-R/AR117331_V2.pdf" TargetMode="External"/><Relationship Id="rId1277" Type="http://schemas.openxmlformats.org/officeDocument/2006/relationships/hyperlink" Target="https://evaluation.cstb.fr/fr/avis-technique/detail/17.1-18-333_v3/" TargetMode="External"/><Relationship Id="rId39" Type="http://schemas.openxmlformats.org/officeDocument/2006/relationships/hyperlink" Target="http://www.assainissement-non-collectif.developpement-durable.gouv.fr/IMG/pdf/guide_usager_roth_microstar_03_08_2017.pdf" TargetMode="External"/><Relationship Id="rId286" Type="http://schemas.openxmlformats.org/officeDocument/2006/relationships/hyperlink" Target="http://www.assainissement-non-collectif.developpement-durable.gouv.fr/IMG/pdf/GUIDE_UTILISATEUR_BIOCLEANER_-BC_4_PP_cle23bd14.pdf" TargetMode="External"/><Relationship Id="rId451" Type="http://schemas.openxmlformats.org/officeDocument/2006/relationships/hyperlink" Target="http://www.assainissement-non-collectif.developpement-durable.gouv.fr/IMG/pdf/Guide_EPURFIX_EPURFLO_PRECOFLO_ECOFLO-4_a_20_EH-V5_juillet_2012_cle09668e.pdf" TargetMode="External"/><Relationship Id="rId493" Type="http://schemas.openxmlformats.org/officeDocument/2006/relationships/hyperlink" Target="https://www.legifrance.gouv.fr/jo_pdf.do?numJO=0&amp;dateJO=20121018&amp;numTexte=79&amp;pageDebut=16260&amp;pageFin=16267" TargetMode="External"/><Relationship Id="rId507" Type="http://schemas.openxmlformats.org/officeDocument/2006/relationships/hyperlink" Target="https://www.legifrance.gouv.fr/jo_pdf.do?numJO=0&amp;dateJO=20111117&amp;numTexte=142&amp;pageDebut=19343&amp;pageFin=19348" TargetMode="External"/><Relationship Id="rId549" Type="http://schemas.openxmlformats.org/officeDocument/2006/relationships/hyperlink" Target="http://www.assainissement-non-collectif.developpement-durable.gouv.fr/IMG/pdf/Guide_d_utilisation_-_Gamme_SBR_-_5_a_20_EH_-_Juin_2015.pdf" TargetMode="External"/><Relationship Id="rId714" Type="http://schemas.openxmlformats.org/officeDocument/2006/relationships/hyperlink" Target="https://www.legifrance.gouv.fr/affichTexte.do?cidTexte=JORFTEXT000038510870&amp;dateTexte=&amp;categorieLien=id" TargetMode="External"/><Relationship Id="rId756" Type="http://schemas.openxmlformats.org/officeDocument/2006/relationships/hyperlink" Target="https://www.legifrance.gouv.fr/jo_pdf.do?id=JORFTEXT000035428462" TargetMode="External"/><Relationship Id="rId921" Type="http://schemas.openxmlformats.org/officeDocument/2006/relationships/hyperlink" Target="https://www.legifrance.gouv.fr/download/file/W-OqhcwtsQQWPclVXbahTSRvlMueLfCUJnfzyAGVaAc=/JOE_TEXTE" TargetMode="External"/><Relationship Id="rId1137" Type="http://schemas.openxmlformats.org/officeDocument/2006/relationships/hyperlink" Target="https://ascomade.org/agrements/fichiers/DEVL1514670V.pdf" TargetMode="External"/><Relationship Id="rId1179" Type="http://schemas.openxmlformats.org/officeDocument/2006/relationships/hyperlink" Target="http://www.assainissement-non-collectif.developpement-durable.gouv.fr/IMG/pdf/2022_02_22_avis_agrement_rikutec_actifiltre_185.pdf" TargetMode="External"/><Relationship Id="rId50" Type="http://schemas.openxmlformats.org/officeDocument/2006/relationships/hyperlink" Target="http://www.assainissement-non-collectif.developpement-durable.gouv.fr/IMG/pdf/Guide_d_utilisation-InnoClean_Plus_-_4a10_EH_-_septembre_2015.pdf" TargetMode="External"/><Relationship Id="rId104" Type="http://schemas.openxmlformats.org/officeDocument/2006/relationships/hyperlink" Target="http://www.assainissement-non-collectif.developpement-durable.gouv.fr/IMG/pdf/Guide_a_l_usager_-_BIOROCK_-_D-M6_-_Version_25_03_2016.pdf" TargetMode="External"/><Relationship Id="rId146" Type="http://schemas.openxmlformats.org/officeDocument/2006/relationships/hyperlink" Target="http://www.assainissement-non-collectif.developpement-durable.gouv.fr/IMG/pdf/4Guide_d_utilisation-STEPIZEN-15EH-CARAT_RS_3750L-_29_07_13_cle0a3a46.pdf" TargetMode="External"/><Relationship Id="rId188" Type="http://schemas.openxmlformats.org/officeDocument/2006/relationships/hyperlink" Target="https://www.legifrance.gouv.fr/jo_pdf.do?numJO=0&amp;dateJO=20130419&amp;numTexte=79&amp;pageDebut=06924&amp;pageFin=06930" TargetMode="External"/><Relationship Id="rId311" Type="http://schemas.openxmlformats.org/officeDocument/2006/relationships/hyperlink" Target="https://www.legifrance.gouv.fr/jo_pdf.do?numJO=0&amp;dateJO=20120704&amp;numTexte=168&amp;pageDebut=11028&amp;pageFin=11033" TargetMode="External"/><Relationship Id="rId353" Type="http://schemas.openxmlformats.org/officeDocument/2006/relationships/hyperlink" Target="https://www.legifrance.gouv.fr/jo_pdf.do?numJO=0&amp;dateJO=20140807&amp;numTexte=76&amp;pageDebut=13263&amp;pageFin=13263" TargetMode="External"/><Relationship Id="rId395" Type="http://schemas.openxmlformats.org/officeDocument/2006/relationships/hyperlink" Target="http://www.assainissement-non-collectif.developpement-durable.gouv.fr/IMG/pdf/Guide_utilisation-Gamme_Filtre_a_fragments_de_coco_ECOFLO_4_a_20_EH_-_Decembre_2013_cle0616aa.pdf" TargetMode="External"/><Relationship Id="rId409" Type="http://schemas.openxmlformats.org/officeDocument/2006/relationships/hyperlink" Target="http://www.assainissement-non-collectif.developpement-durable.gouv.fr/IMG/pdf/Guide_utilisation-Gamme_Filtre_a_fragments_de_coco_ECOFLO_4_a_20_EH_-_Decembre_2013_cle0616aa.pdf" TargetMode="External"/><Relationship Id="rId560" Type="http://schemas.openxmlformats.org/officeDocument/2006/relationships/hyperlink" Target="http://www.assainissement-non-collectif.developpement-durable.gouv.fr/IMG/pdf/Guide_d_utilisation-Actibloc_2500-2500_SL-4EH-septembre_2013_cle71b511.pdf" TargetMode="External"/><Relationship Id="rId798" Type="http://schemas.openxmlformats.org/officeDocument/2006/relationships/hyperlink" Target="https://www.legifrance.gouv.fr/download/pdf?id=sGt3i8i_ksaZ36yUVJZfA8xGiHQEsOZXZhGyLzLEk-k=" TargetMode="External"/><Relationship Id="rId963" Type="http://schemas.openxmlformats.org/officeDocument/2006/relationships/hyperlink" Target="https://www.legifrance.gouv.fr/download/file/7RT_9jn3Qm5vOoMEamwxDtCXZ2OTtqtdiV0iW9kWfKY=/JOE_TEXTE" TargetMode="External"/><Relationship Id="rId1039" Type="http://schemas.openxmlformats.org/officeDocument/2006/relationships/hyperlink" Target="http://www.assainissement-non-collectif.developpement-durable.gouv.fr/IMG/pdf/guide_usager_rikutec_actifiltreo_185_12_07_2021-2.pdf" TargetMode="External"/><Relationship Id="rId1190" Type="http://schemas.openxmlformats.org/officeDocument/2006/relationships/hyperlink" Target="http://www.assainissement-non-collectif.developpement-durable.gouv.fr/IMG/pdf/2022_02_22_avis_agrement_rikutec_actifiltre_185.pdf" TargetMode="External"/><Relationship Id="rId1204" Type="http://schemas.openxmlformats.org/officeDocument/2006/relationships/hyperlink" Target="http://www.assainissement-non-collectif.developpement-durable.gouv.fr/IMG/pdf/2022-03-08_avis_d_agrement_eparco_filiere_plate_ecorces_de_pin_ptee.pdf" TargetMode="External"/><Relationship Id="rId1246" Type="http://schemas.openxmlformats.org/officeDocument/2006/relationships/hyperlink" Target="https://evaluation.cstb.fr/fr/avis-technique/detail/17.1-18-333_v3/" TargetMode="External"/><Relationship Id="rId92" Type="http://schemas.openxmlformats.org/officeDocument/2006/relationships/hyperlink" Target="http://www.assainissement-non-collectif.developpement-durable.gouv.fr/IMG/pdf/Guide_a_l_usager_-_REWATEC_SOLIDO_-_30_07_2014_cle1673ae.pdf" TargetMode="External"/><Relationship Id="rId213" Type="http://schemas.openxmlformats.org/officeDocument/2006/relationships/hyperlink" Target="https://www.legifrance.gouv.fr/jo_pdf.do?numJO=0&amp;dateJO=20120512&amp;numTexte=52&amp;pageDebut=09047&amp;pageFin=09050" TargetMode="External"/><Relationship Id="rId420" Type="http://schemas.openxmlformats.org/officeDocument/2006/relationships/hyperlink" Target="http://www.assainissement-non-collectif.developpement-durable.gouv.fr/IMG/pdf/Guide_utilisation-Gamme_Filtre_a_fragments_de_coco_ECOFLO_4_a_20_EH_-_Decembre_2013_cle0616aa.pdf" TargetMode="External"/><Relationship Id="rId616" Type="http://schemas.openxmlformats.org/officeDocument/2006/relationships/hyperlink" Target="https://www.legifrance.gouv.fr/jo_pdf.do?id=JORFTEXT000038432242" TargetMode="External"/><Relationship Id="rId658" Type="http://schemas.openxmlformats.org/officeDocument/2006/relationships/hyperlink" Target="https://www.legifrance.gouv.fr/jorf/id/JORFTEXT000030362059" TargetMode="External"/><Relationship Id="rId823" Type="http://schemas.openxmlformats.org/officeDocument/2006/relationships/hyperlink" Target="https://www.legifrance.gouv.fr/jo_pdf.do?id=JORFTEXT000041673351" TargetMode="External"/><Relationship Id="rId865" Type="http://schemas.openxmlformats.org/officeDocument/2006/relationships/hyperlink" Target="http://www.assainissement-non-collectif.developpement-durable.gouv.fr/IMG/pdf/guide_usager__bluevita_tornado_27_01_2020.pdf" TargetMode="External"/><Relationship Id="rId1050" Type="http://schemas.openxmlformats.org/officeDocument/2006/relationships/hyperlink" Target="http://www.assainissement-non-collectif.developpement-durable.gouv.fr/IMG/pdf/2021_06_21_avis_agrement_abas_-_filtre_simbiose_sb.pdf" TargetMode="External"/><Relationship Id="rId1288" Type="http://schemas.openxmlformats.org/officeDocument/2006/relationships/hyperlink" Target="https://www.cstb.fr/pdf/atec/BATIPEDIA/UMLU-3.pdf" TargetMode="External"/><Relationship Id="rId255" Type="http://schemas.openxmlformats.org/officeDocument/2006/relationships/hyperlink" Target="http://www.assainissement-non-collectif.developpement-durable.gouv.fr/IMG/pdf/guide_usager_Stratepur_cle7c8ae1.pdf" TargetMode="External"/><Relationship Id="rId297" Type="http://schemas.openxmlformats.org/officeDocument/2006/relationships/hyperlink" Target="http://www.assainissement-non-collectif.developpement-durable.gouv.fr/IMG/pdf/Guide_d_utilisation-STEPIZEN-5EH-_Fevrier_2013_cle1b1f19.pdf" TargetMode="External"/><Relationship Id="rId462" Type="http://schemas.openxmlformats.org/officeDocument/2006/relationships/hyperlink" Target="http://www.assainissement-non-collectif.developpement-durable.gouv.fr/IMG/pdf/guide_usager_v3_07092011_cle5ef1d9.pdf" TargetMode="External"/><Relationship Id="rId518" Type="http://schemas.openxmlformats.org/officeDocument/2006/relationships/hyperlink" Target="http://www.assainissement-non-collectif.developpement-durable.gouv.fr/IMG/pdf/guide_usager_v3_07092011_cle5ef1d9.pdf" TargetMode="External"/><Relationship Id="rId725" Type="http://schemas.openxmlformats.org/officeDocument/2006/relationships/hyperlink" Target="https://www.legifrance.gouv.fr/jo_pdf.do?id=JORFTEXT000038243157" TargetMode="External"/><Relationship Id="rId932" Type="http://schemas.openxmlformats.org/officeDocument/2006/relationships/hyperlink" Target="https://www.legifrance.gouv.fr/download/file/yRvwyit-Q8ADlEOqp7mOUe92ZXKkmcYqz9e8z2Mrufc=/JOE_TEXTE" TargetMode="External"/><Relationship Id="rId1092" Type="http://schemas.openxmlformats.org/officeDocument/2006/relationships/hyperlink" Target="http://www.cstb.fr/pdf/atec/GS17-R/AR115288_V4.pdf" TargetMode="External"/><Relationship Id="rId1106" Type="http://schemas.openxmlformats.org/officeDocument/2006/relationships/hyperlink" Target="http://www.cstb.fr/pdf/atec/GS17-R/AR119334_V4.pdf" TargetMode="External"/><Relationship Id="rId1148" Type="http://schemas.openxmlformats.org/officeDocument/2006/relationships/hyperlink" Target="https://www.legifrance.gouv.fr/jorf/id/JORFTEXT000031273599" TargetMode="External"/><Relationship Id="rId115" Type="http://schemas.openxmlformats.org/officeDocument/2006/relationships/hyperlink" Target="https://www.legifrance.gouv.fr/jo_pdf.do?numJO=0&amp;dateJO=20110910&amp;numTexte=92&amp;pageDebut=15295&amp;pageFin=15297" TargetMode="External"/><Relationship Id="rId157" Type="http://schemas.openxmlformats.org/officeDocument/2006/relationships/hyperlink" Target="https://www.legifrance.gouv.fr/jo_pdf.do?numJO=0&amp;dateJO=20140109&amp;numTexte=82&amp;pageDebut=00267&amp;pageFin=00269" TargetMode="External"/><Relationship Id="rId322" Type="http://schemas.openxmlformats.org/officeDocument/2006/relationships/hyperlink" Target="http://www.assainissement-non-collectif.developpement-durable.gouv.fr/IMG/pdf/Guide_destine_a_l_usager_Biorock_D5_10_04_2012_original_cle28d6fc.pdf" TargetMode="External"/><Relationship Id="rId364" Type="http://schemas.openxmlformats.org/officeDocument/2006/relationships/hyperlink" Target="https://www.legifrance.gouv.fr/jo_pdf.do?numJO=0&amp;dateJO=20140807&amp;numTexte=76&amp;pageDebut=13263&amp;pageFin=13263" TargetMode="External"/><Relationship Id="rId767" Type="http://schemas.openxmlformats.org/officeDocument/2006/relationships/hyperlink" Target="https://www.legifrance.gouv.fr/jo_pdf.do?id=JORFTEXT000032862296" TargetMode="External"/><Relationship Id="rId974" Type="http://schemas.openxmlformats.org/officeDocument/2006/relationships/hyperlink" Target="https://www.legifrance.gouv.fr/jorf/id/JORFTEXT000026123148/" TargetMode="External"/><Relationship Id="rId1008"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1215" Type="http://schemas.openxmlformats.org/officeDocument/2006/relationships/hyperlink" Target="http://www.assainissement-non-collectif.developpement-durable.gouv.fr/IMG/pdf/2022-03-08_avis_d_agrement_eparco_filiere_plate_ecorces_de_pin_ptee.pdf" TargetMode="External"/><Relationship Id="rId61" Type="http://schemas.openxmlformats.org/officeDocument/2006/relationships/hyperlink" Target="http://www.assainissement-non-collectif.developpement-durable.gouv.fr/IMG/pdf/Guide_a_l_usager_-_L_Assainissement_Autonome_-_ECOPACT_O_5EH_-_05_05_2015.pdf" TargetMode="External"/><Relationship Id="rId199" Type="http://schemas.openxmlformats.org/officeDocument/2006/relationships/hyperlink" Target="http://www.assainissement-non-collectif.developpement-durable.gouv.fr/IMG/pdf/Guide_d_utilisation-STRATEPUR-4_a_20_EH-V2_avril_2012_cle0c4e97.pdf" TargetMode="External"/><Relationship Id="rId571" Type="http://schemas.openxmlformats.org/officeDocument/2006/relationships/hyperlink" Target="http://www.assainissement-non-collectif.developpement-durable.gouv.fr/IMG/pdf/guide_utilisation_-_stepurfiltre-fea_-_5_a_20_eh_-_fea_-_avril_2019.pdf" TargetMode="External"/><Relationship Id="rId627" Type="http://schemas.openxmlformats.org/officeDocument/2006/relationships/hyperlink" Target="http://www.assainissement-non-collectif.developpement-durable.gouv.fr/IMG/pdf/guide_usager_tricel_tricel_seta_simplex__16_09_2019.pdf" TargetMode="External"/><Relationship Id="rId669" Type="http://schemas.openxmlformats.org/officeDocument/2006/relationships/hyperlink" Target="https://www.legifrance.gouv.fr/jorf/id/JORFSCTA000030481784" TargetMode="External"/><Relationship Id="rId834" Type="http://schemas.openxmlformats.org/officeDocument/2006/relationships/hyperlink" Target="http://www.assainissement-non-collectif.developpement-durable.gouv.fr/IMG/pdf/guide_usager_rikutec_actibloc_08-06-2020.pdf" TargetMode="External"/><Relationship Id="rId876" Type="http://schemas.openxmlformats.org/officeDocument/2006/relationships/hyperlink" Target="https://www.legifrance.gouv.fr/download/file/vZA2B228w4Cf0lNBwbeE0L0T8Zs-_AL4VivXOHPhQm0=/JOE_TEXTE" TargetMode="External"/><Relationship Id="rId1257" Type="http://schemas.openxmlformats.org/officeDocument/2006/relationships/hyperlink" Target="https://evaluation.cstb.fr/fr/avis-technique/detail/17.1-18-333_v3/" TargetMode="External"/><Relationship Id="rId1299" Type="http://schemas.openxmlformats.org/officeDocument/2006/relationships/vmlDrawing" Target="../drawings/vmlDrawing1.vml"/><Relationship Id="rId19" Type="http://schemas.openxmlformats.org/officeDocument/2006/relationships/hyperlink" Target="http://www.assainissement-non-collectif.developpement-durable.gouv.fr/IMG/pdf/guide_usager_bokatec_aero_15_05_2018.pdf" TargetMode="External"/><Relationship Id="rId224" Type="http://schemas.openxmlformats.org/officeDocument/2006/relationships/hyperlink" Target="https://www.legifrance.gouv.fr/jo_pdf.do?numJO=0&amp;dateJO=20130419&amp;numTexte=79&amp;pageDebut=06924&amp;pageFin=06930" TargetMode="External"/><Relationship Id="rId266" Type="http://schemas.openxmlformats.org/officeDocument/2006/relationships/hyperlink" Target="http://www.assainissement-non-collectif.developpement-durable.gouv.fr/IMG/pdf/Guide_d_utilisation-EPURBA_COMBACT-4_a_20_EH-V3_janvier_2013_cle7a1b4f.pdf" TargetMode="External"/><Relationship Id="rId431" Type="http://schemas.openxmlformats.org/officeDocument/2006/relationships/hyperlink" Target="http://www.assainissement-non-collectif.developpement-durable.gouv.fr/IMG/pdf/Guide_utilisation-Gamme_Filtre_a_fragments_de_coco_EPURFIX_5_a_20_EH_-_Juin_2014_cle766dd1.pdf" TargetMode="External"/><Relationship Id="rId473" Type="http://schemas.openxmlformats.org/officeDocument/2006/relationships/hyperlink" Target="http://www.assainissement-non-collectif.developpement-durable.gouv.fr/IMG/pdf/guide_usager_v3_07092011_cle5ef1d9.pdf" TargetMode="External"/><Relationship Id="rId529" Type="http://schemas.openxmlformats.org/officeDocument/2006/relationships/hyperlink" Target="https://www.legifrance.gouv.fr/jo_pdf.do?numJO=0&amp;dateJO=20121018&amp;numTexte=79&amp;pageDebut=16260&amp;pageFin=16267" TargetMode="External"/><Relationship Id="rId680" Type="http://schemas.openxmlformats.org/officeDocument/2006/relationships/hyperlink" Target="https://www.legifrance.gouv.fr/jorf/id/JORFSCTA000030481784" TargetMode="External"/><Relationship Id="rId736" Type="http://schemas.openxmlformats.org/officeDocument/2006/relationships/hyperlink" Target="https://www.legifrance.gouv.fr/jo_pdf.do?id=JORFTEXT000037453527" TargetMode="External"/><Relationship Id="rId901" Type="http://schemas.openxmlformats.org/officeDocument/2006/relationships/hyperlink" Target="http://www.assainissement-non-collectif.developpement-durable.gouv.fr/IMG/pdf/guide_usager_epur_biofrance_29_04_2020.pdf" TargetMode="External"/><Relationship Id="rId1061" Type="http://schemas.openxmlformats.org/officeDocument/2006/relationships/hyperlink" Target="http://www.assainissement-non-collectif.developpement-durable.gouv.fr/IMG/pdf/guide_usager_abas_simbiose_fb_et_fbri_15_06_2021.pdf" TargetMode="External"/><Relationship Id="rId1117" Type="http://schemas.openxmlformats.org/officeDocument/2006/relationships/hyperlink" Target="http://www.cstb.fr/pdf/atec/GS17-R/AR117330_V3.pdf" TargetMode="External"/><Relationship Id="rId1159" Type="http://schemas.openxmlformats.org/officeDocument/2006/relationships/hyperlink" Target="http://www.assainissement-non-collectif.developpement-durable.gouv.fr/IMG/pdf/guide_d_utilisation-ecorock-solution-20_eh-21102021.pdf" TargetMode="External"/><Relationship Id="rId30" Type="http://schemas.openxmlformats.org/officeDocument/2006/relationships/hyperlink" Target="http://www.assainissement-non-collectif.developpement-durable.gouv.fr/IMG/pdf/guide_usager_epur_biofrance_passive_23_05_2017.pdf" TargetMode="External"/><Relationship Id="rId126" Type="http://schemas.openxmlformats.org/officeDocument/2006/relationships/hyperlink" Target="http://www.assainissement-non-collectif.developpement-durable.gouv.fr/IMG/pdf/Guide_d_utilisation-Actibloc_6000_DP-6EH-septembre_2013_cle255948.pdf" TargetMode="External"/><Relationship Id="rId168" Type="http://schemas.openxmlformats.org/officeDocument/2006/relationships/hyperlink" Target="http://www.assainissement-non-collectif.developpement-durable.gouv.fr/IMG/pdf/Manuel_d_installation_de_fonctionnement_et_d_entretien_-_Conder_Clereflo_ASP_8_EH_-_Decembre_2012_cle2a48ef.pdf" TargetMode="External"/><Relationship Id="rId333" Type="http://schemas.openxmlformats.org/officeDocument/2006/relationships/hyperlink" Target="http://www.assainissement-non-collectif.developpement-durable.gouv.fr/IMG/pdf/Guide_d_utilisation_-_Oxyfix_C-90_9_et_11_EH_-_aout_2012_cle17b375.pdf" TargetMode="External"/><Relationship Id="rId540" Type="http://schemas.openxmlformats.org/officeDocument/2006/relationships/hyperlink" Target="http://www.assainissement-non-collectif.developpement-durable.gouv.fr/IMG/pdf/Guide_EPURFIX_EPURFLO_PRECOFLO_ECOFLO-4_a_20_EH-V5_juillet_2012_cle09668e.pdf" TargetMode="External"/><Relationship Id="rId778" Type="http://schemas.openxmlformats.org/officeDocument/2006/relationships/hyperlink" Target="https://www.legifrance.gouv.fr/jo_pdf.do?id=JORFTEXT000031971085" TargetMode="External"/><Relationship Id="rId943" Type="http://schemas.openxmlformats.org/officeDocument/2006/relationships/hyperlink" Target="https://www.legifrance.gouv.fr/download/file/IY6psfFgr1JsTj4aNalD6sAH6Jhdq_FfXc3_EJXu4WE=/JOE_TEXTE" TargetMode="External"/><Relationship Id="rId985" Type="http://schemas.openxmlformats.org/officeDocument/2006/relationships/hyperlink" Target="http://www.assainissement-non-collectif.developpement-durable.gouv.fr/IMG/pdf/guide_usager-aquatec_vfl_at_-07_04_2021.pdf" TargetMode="External"/><Relationship Id="rId1019" Type="http://schemas.openxmlformats.org/officeDocument/2006/relationships/hyperlink" Target="https://www.google.com/url?sa=t&amp;rct=j&amp;q=&amp;esrc=s&amp;source=web&amp;cd=&amp;ved=2ahUKEwiu1_7n7uLzAhWdD2MBHWvADgYQFnoECAMQAQ&amp;url=http%3A%2F%2Fwww.assainissement-non-collectif.developpement-durable.gouv.fr%2FIMG%2Fpdf%2Fguide_utilisation_gamme_bioxymop_6_9_12eh_oct_2020.pdf&amp;usg=AOvVaw2IiDk0fkHusCTO9WLiWj7U" TargetMode="External"/><Relationship Id="rId1170" Type="http://schemas.openxmlformats.org/officeDocument/2006/relationships/hyperlink" Target="http://www.assainissement-non-collectif.developpement-durable.gouv.fr/IMG/pdf/guide_usager_aquatiris_jardin_assainissement_carex_23_11_2021-3.pdf" TargetMode="External"/><Relationship Id="rId72" Type="http://schemas.openxmlformats.org/officeDocument/2006/relationships/hyperlink" Target="http://www.assainissement-non-collectif.developpement-durable.gouv.fr/IMG/pdf/Guide_de_l_usager-ELOYWATER-OXYFIX_C-90MB_cle6e742d.pdf" TargetMode="External"/><Relationship Id="rId375" Type="http://schemas.openxmlformats.org/officeDocument/2006/relationships/hyperlink" Target="https://www.legifrance.gouv.fr/jo_pdf.do?numJO=0&amp;dateJO=20140807&amp;numTexte=76&amp;pageDebut=13263&amp;pageFin=13263" TargetMode="External"/><Relationship Id="rId582" Type="http://schemas.openxmlformats.org/officeDocument/2006/relationships/hyperlink" Target="http://www.assainissement-non-collectif.developpement-durable.gouv.fr/IMG/pdf/guide_utilisation_-_5_a_15_eh_-_bio-unik_-_juillet19.pdf" TargetMode="External"/><Relationship Id="rId638" Type="http://schemas.openxmlformats.org/officeDocument/2006/relationships/hyperlink" Target="http://www.assainissement-non-collectif.developpement-durable.gouv.fr/IMG/pdf/guide_utilisation_-_bionut_2_fs_-_4_a_20_eh_-_novembre_19.pdf" TargetMode="External"/><Relationship Id="rId803" Type="http://schemas.openxmlformats.org/officeDocument/2006/relationships/hyperlink" Target="https://www.legifrance.gouv.fr/jo_pdf.do?id=JORFTEXT000032321132" TargetMode="External"/><Relationship Id="rId845" Type="http://schemas.openxmlformats.org/officeDocument/2006/relationships/hyperlink" Target="http://www.assainissement-non-collectif.developpement-durable.gouv.fr/IMG/pdf/guide_usager_rikutec_acticlever_08-06-2020.pdf" TargetMode="External"/><Relationship Id="rId1030" Type="http://schemas.openxmlformats.org/officeDocument/2006/relationships/hyperlink" Target="http://www.assainissement-non-collectif.developpement-durable.gouv.fr/IMG/pdf/guide_utilisation_gamme_bioxymop_6027_5_6eh_oct_2020.pdf" TargetMode="External"/><Relationship Id="rId1226" Type="http://schemas.openxmlformats.org/officeDocument/2006/relationships/hyperlink" Target="https://www.assainissement-non-collectif.developpement-durable.gouv.fr/IMG/pdf/2022-28-09_avis_d_agrement_gamme-hydrostep-2.pdf" TargetMode="External"/><Relationship Id="rId1268" Type="http://schemas.openxmlformats.org/officeDocument/2006/relationships/hyperlink" Target="https://evaluation.cstb.fr/fr/avis-technique/detail/17.1-18-333_v3/" TargetMode="External"/><Relationship Id="rId3" Type="http://schemas.openxmlformats.org/officeDocument/2006/relationships/hyperlink" Target="http://www.assainissement-non-collectif.developpement-durable.gouv.fr/IMG/pdf/guide_d_utilisation_-_topas_s_7_-_7_eh_-_fevrier_2019.pdf" TargetMode="External"/><Relationship Id="rId235" Type="http://schemas.openxmlformats.org/officeDocument/2006/relationships/hyperlink" Target="http://www.assainissement-non-collectif.developpement-durable.gouv.fr/IMG/pdf/Guide_d_utilisation-STRATEPUR-4_a_20_EH-V2_avril_2012_cle0c4e97.pdf" TargetMode="External"/><Relationship Id="rId277" Type="http://schemas.openxmlformats.org/officeDocument/2006/relationships/hyperlink" Target="https://www.legifrance.gouv.fr/jo_pdf.do?numJO=0&amp;dateJO=20120512&amp;numTexte=53&amp;pageDebut=09050&amp;pageFin=09052" TargetMode="External"/><Relationship Id="rId400" Type="http://schemas.openxmlformats.org/officeDocument/2006/relationships/hyperlink" Target="http://www.assainissement-non-collectif.developpement-durable.gouv.fr/IMG/pdf/Guide_utilisation-Gamme_Filtre_a_fragments_de_coco_ECOFLO_4_a_20_EH_-_Decembre_2013_cle0616aa.pdf" TargetMode="External"/><Relationship Id="rId442" Type="http://schemas.openxmlformats.org/officeDocument/2006/relationships/hyperlink" Target="https://www.legifrance.gouv.fr/jo_pdf.do?numJO=0&amp;dateJO=20121018&amp;numTexte=79&amp;pageDebut=16260&amp;pageFin=16267" TargetMode="External"/><Relationship Id="rId484" Type="http://schemas.openxmlformats.org/officeDocument/2006/relationships/hyperlink" Target="https://www.legifrance.gouv.fr/jo_pdf.do?numJO=0&amp;dateJO=20121018&amp;numTexte=79&amp;pageDebut=16260&amp;pageFin=16267" TargetMode="External"/><Relationship Id="rId705" Type="http://schemas.openxmlformats.org/officeDocument/2006/relationships/hyperlink" Target="https://www.legifrance.gouv.fr/jo_pdf.do?numJO=0&amp;dateJO=20150618&amp;numTexte=135&amp;pageDebut=10046&amp;pageFin=10049" TargetMode="External"/><Relationship Id="rId887" Type="http://schemas.openxmlformats.org/officeDocument/2006/relationships/hyperlink" Target="file:///D:\Professionnels\Suivi_fili&#195;&#168;re\Doc_frabricant\Epur\joe_20191031_0254_0191.pdf" TargetMode="External"/><Relationship Id="rId1072" Type="http://schemas.openxmlformats.org/officeDocument/2006/relationships/hyperlink" Target="http://www.cstb.fr/pdf/atec/GS17-R/AR117331_V2.pdf" TargetMode="External"/><Relationship Id="rId1128" Type="http://schemas.openxmlformats.org/officeDocument/2006/relationships/hyperlink" Target="https://www.legifrance.gouv.fr/jorf/id/JORFTEXT000024546308" TargetMode="External"/><Relationship Id="rId137" Type="http://schemas.openxmlformats.org/officeDocument/2006/relationships/hyperlink" Target="http://www.assainissement-non-collectif.developpement-durable.gouv.fr/IMG/pdf/Guide_d_utilisation_-_IWOX_4_et_IWOX_4_Plus_-_4_EH_-_9-12-13_cle7a7161.pdf" TargetMode="External"/><Relationship Id="rId302" Type="http://schemas.openxmlformats.org/officeDocument/2006/relationships/hyperlink" Target="http://www.assainissement-non-collectif.developpement-durable.gouv.fr/IMG/pdf/Dossier_usager_SMVE_Juillet_2011_version_6_cle7311e8.pdf" TargetMode="External"/><Relationship Id="rId344" Type="http://schemas.openxmlformats.org/officeDocument/2006/relationships/hyperlink" Target="http://www.assainissement-non-collectif.developpement-durable.gouv.fr/IMG/pdf/Guide_EPURFIX_EPURFLO_PRECOFLO_ECOFLO-4_a_20_EH-V5_juillet_2012_cle09668e.pdf" TargetMode="External"/><Relationship Id="rId691" Type="http://schemas.openxmlformats.org/officeDocument/2006/relationships/hyperlink" Target="https://www.legifrance.gouv.fr/jo_pdf.do?id=JORFTEXT000032724011" TargetMode="External"/><Relationship Id="rId747" Type="http://schemas.openxmlformats.org/officeDocument/2006/relationships/hyperlink" Target="https://www.legifrance.gouv.fr/jo_pdf.do?id=JORFTEXT000036863569" TargetMode="External"/><Relationship Id="rId789" Type="http://schemas.openxmlformats.org/officeDocument/2006/relationships/hyperlink" Target="https://www.legifrance.gouv.fr/jo_pdf.do?numJO=0&amp;dateJO=20150728&amp;numTexte=92&amp;pageDebut=12847&amp;pageFin=12847" TargetMode="External"/><Relationship Id="rId912" Type="http://schemas.openxmlformats.org/officeDocument/2006/relationships/hyperlink" Target="https://www.legifrance.gouv.fr/download/file/2zUcOfUGIp4PHzNyDyhPANxbNeBfV3AR3mH8mkFXiGE=/JOE_TEXTE" TargetMode="External"/><Relationship Id="rId954" Type="http://schemas.openxmlformats.org/officeDocument/2006/relationships/hyperlink" Target="https://www.legifrance.gouv.fr/download/file/ciKk6t8sPtrw3NH1teZ-nbPwzETw0Q5o-01RmUd_Ins=/JOE_TEXTE" TargetMode="External"/><Relationship Id="rId996" Type="http://schemas.openxmlformats.org/officeDocument/2006/relationships/hyperlink" Target="https://www.legifrance.gouv.fr/download/pdf?id=-2KPBWzS5sRMzi75rq9W90YLTQFtyqpKfv3rVEF8Au0=" TargetMode="External"/><Relationship Id="rId41" Type="http://schemas.openxmlformats.org/officeDocument/2006/relationships/hyperlink" Target="http://www.assainissement-non-collectif.developpement-durable.gouv.fr/IMG/pdf/guide_d_utilisation_-_STEPURBIO_-_5_EH_-_juin_2016.pdf" TargetMode="External"/><Relationship Id="rId83" Type="http://schemas.openxmlformats.org/officeDocument/2006/relationships/hyperlink" Target="http://www.assainissement-non-collectif.developpement-durable.gouv.fr/IMG/pdf/Guide_de_l_usager-ELOYWATER-OXYFIX_C-90MB_cle6e742d.pdf" TargetMode="External"/><Relationship Id="rId179" Type="http://schemas.openxmlformats.org/officeDocument/2006/relationships/hyperlink" Target="http://www.assainissement-non-collectif.developpement-durable.gouv.fr/IMG/pdf/Guide_d_utilisation_-_Gamme_microstation_aquameris_-_5_8_10EH_-_novembre_2012_cle2111f1.pdf" TargetMode="External"/><Relationship Id="rId386" Type="http://schemas.openxmlformats.org/officeDocument/2006/relationships/hyperlink" Target="https://www.legifrance.gouv.fr/jo_pdf.do?numJO=0&amp;dateJO=20140807&amp;numTexte=76&amp;pageDebut=13263&amp;pageFin=13263" TargetMode="External"/><Relationship Id="rId551" Type="http://schemas.openxmlformats.org/officeDocument/2006/relationships/hyperlink" Target="http://www.assainissement-non-collectif.developpement-durable.gouv.fr/IMG/pdf/STATION_SEPTODIFFUSEUR_GUIDE_D_UTILISATION_27340P1109_cle01117f.pdf" TargetMode="External"/><Relationship Id="rId593" Type="http://schemas.openxmlformats.org/officeDocument/2006/relationships/hyperlink" Target="https://www.legifrance.gouv.fr/affichTexte.do?cidTexte=JORFTEXT000038980928&amp;dateTexte=&amp;categorieLien=id" TargetMode="External"/><Relationship Id="rId607" Type="http://schemas.openxmlformats.org/officeDocument/2006/relationships/hyperlink" Target="https://www.legifrance.gouv.fr/jo_pdf.do?numJO=0&amp;dateJO=20151006&amp;numTexte=48&amp;pageDebut=18121&amp;pageFin=18125" TargetMode="External"/><Relationship Id="rId649" Type="http://schemas.openxmlformats.org/officeDocument/2006/relationships/hyperlink" Target="https://www.legifrance.gouv.fr/jo_pdf.do?id=JORFTEXT000038980928" TargetMode="External"/><Relationship Id="rId814" Type="http://schemas.openxmlformats.org/officeDocument/2006/relationships/hyperlink" Target="http://www.cstb.fr/pdf/atec/GS17-R/AR119334_V4.pdf" TargetMode="External"/><Relationship Id="rId856" Type="http://schemas.openxmlformats.org/officeDocument/2006/relationships/hyperlink" Target="http://www.assainissement-non-collectif.developpement-durable.gouv.fr/IMG/pdf/guide_usager_wpl_diamond_dms_28-07-2020.pdf" TargetMode="External"/><Relationship Id="rId1181" Type="http://schemas.openxmlformats.org/officeDocument/2006/relationships/hyperlink" Target="http://www.assainissement-non-collectif.developpement-durable.gouv.fr/IMG/pdf/2022_02_22_avis_agrement_rikutec_actifiltre_185.pdf" TargetMode="External"/><Relationship Id="rId1237" Type="http://schemas.openxmlformats.org/officeDocument/2006/relationships/hyperlink" Target="https://evaluation.cstb.fr/fr/avis-technique/detail/17.1-18-333_v3/" TargetMode="External"/><Relationship Id="rId1279" Type="http://schemas.openxmlformats.org/officeDocument/2006/relationships/hyperlink" Target="https://evaluation.cstb.fr/fr/avis-technique/detail/17.1-18-333_v3/" TargetMode="External"/><Relationship Id="rId190" Type="http://schemas.openxmlformats.org/officeDocument/2006/relationships/hyperlink" Target="https://www.legifrance.gouv.fr/jo_pdf.do?numJO=0&amp;dateJO=20130419&amp;numTexte=79&amp;pageDebut=06924&amp;pageFin=06930" TargetMode="External"/><Relationship Id="rId204" Type="http://schemas.openxmlformats.org/officeDocument/2006/relationships/hyperlink" Target="http://www.assainissement-non-collectif.developpement-durable.gouv.fr/IMG/pdf/Guide_d_utilisation-STRATEPUR-4_a_20_EH-V2_avril_2012_cle0c4e97.pdf" TargetMode="External"/><Relationship Id="rId246" Type="http://schemas.openxmlformats.org/officeDocument/2006/relationships/hyperlink" Target="https://www.legifrance.gouv.fr/jo_pdf.do?numJO=0&amp;dateJO=20120512&amp;numTexte=52&amp;pageDebut=09047&amp;pageFin=09050" TargetMode="External"/><Relationship Id="rId288" Type="http://schemas.openxmlformats.org/officeDocument/2006/relationships/hyperlink" Target="https://www.legifrance.gouv.fr/jo_pdf.do?numJO=0&amp;dateJO=20121221&amp;numTexte=213&amp;pageDebut=20258&amp;pageFin=20261" TargetMode="External"/><Relationship Id="rId411" Type="http://schemas.openxmlformats.org/officeDocument/2006/relationships/hyperlink" Target="http://www.assainissement-non-collectif.developpement-durable.gouv.fr/IMG/pdf/Guide_utilisation-Gamme_Filtre_a_fragments_de_coco_ECOFLO_4_a_20_EH_-_Decembre_2013_cle0616aa.pdf" TargetMode="External"/><Relationship Id="rId453" Type="http://schemas.openxmlformats.org/officeDocument/2006/relationships/hyperlink" Target="http://www.assainissement-non-collectif.developpement-durable.gouv.fr/IMG/pdf/Guide_EPURFIX_EPURFLO_PRECOFLO_ECOFLO-4_a_20_EH-V5_juillet_2012_cle09668e.pdf" TargetMode="External"/><Relationship Id="rId509" Type="http://schemas.openxmlformats.org/officeDocument/2006/relationships/hyperlink" Target="https://www.legifrance.gouv.fr/jo_pdf.do?numJO=0&amp;dateJO=20111117&amp;numTexte=142&amp;pageDebut=19343&amp;pageFin=19348" TargetMode="External"/><Relationship Id="rId660" Type="http://schemas.openxmlformats.org/officeDocument/2006/relationships/hyperlink" Target="https://www.legifrance.gouv.fr/jorf/id/JORFTEXT000030362059" TargetMode="External"/><Relationship Id="rId898" Type="http://schemas.openxmlformats.org/officeDocument/2006/relationships/hyperlink" Target="http://www.assainissement-non-collectif.developpement-durable.gouv.fr/IMG/pdf/guide_usager_epur_biofrance_29_04_2020.pdf" TargetMode="External"/><Relationship Id="rId1041" Type="http://schemas.openxmlformats.org/officeDocument/2006/relationships/hyperlink" Target="http://www.assainissement-non-collectif.developpement-durable.gouv.fr/IMG/pdf/guide_usager_rikutec_actifiltreo_185_12_07_2021-2.pdf" TargetMode="External"/><Relationship Id="rId1083" Type="http://schemas.openxmlformats.org/officeDocument/2006/relationships/hyperlink" Target="http://www.cstb.fr/pdf/atec/GS17-R/AR117331_V2.pdf" TargetMode="External"/><Relationship Id="rId1139" Type="http://schemas.openxmlformats.org/officeDocument/2006/relationships/hyperlink" Target="https://ascomade.org/agrements/fichiers/DEVL1514670V.pdf" TargetMode="External"/><Relationship Id="rId1290" Type="http://schemas.openxmlformats.org/officeDocument/2006/relationships/hyperlink" Target="https://www.cstb.fr/pdf/atec/BATIPEDIA/UMLU-3.pdf" TargetMode="External"/><Relationship Id="rId106" Type="http://schemas.openxmlformats.org/officeDocument/2006/relationships/hyperlink" Target="http://www.assainissement-non-collectif.developpement-durable.gouv.fr/IMG/pdf/guide_d_utilisation_-_clearfox_by_breizho_-_4a15eh_-_juillet_17.pdf" TargetMode="External"/><Relationship Id="rId313" Type="http://schemas.openxmlformats.org/officeDocument/2006/relationships/hyperlink" Target="http://www.assainissement-non-collectif.developpement-durable.gouv.fr/IMG/pdf/guide_autoepure_epur_nature_fev_2012_cle119c1e.pdf" TargetMode="External"/><Relationship Id="rId495" Type="http://schemas.openxmlformats.org/officeDocument/2006/relationships/hyperlink" Target="http://www.assainissement-non-collectif.developpement-durable.gouv.fr/IMG/pdf/Guide_EPURFIX_EPURFLO_PRECOFLO_ECOFLO-4_a_20_EH-V5_juillet_2012_cle09668e.pdf" TargetMode="External"/><Relationship Id="rId716" Type="http://schemas.openxmlformats.org/officeDocument/2006/relationships/hyperlink" Target="https://www.legifrance.gouv.fr/affichTexte.do?cidTexte=JORFTEXT000038432242&amp;dateTexte=&amp;categorieLien=id" TargetMode="External"/><Relationship Id="rId758" Type="http://schemas.openxmlformats.org/officeDocument/2006/relationships/hyperlink" Target="https://www.legifrance.gouv.fr/jo_pdf.do?id=JORFTEXT000035450936" TargetMode="External"/><Relationship Id="rId923" Type="http://schemas.openxmlformats.org/officeDocument/2006/relationships/hyperlink" Target="https://www.legifrance.gouv.fr/download/file/W-OqhcwtsQQWPclVXbahTSRvlMueLfCUJnfzyAGVaAc=/JOE_TEXTE" TargetMode="External"/><Relationship Id="rId965" Type="http://schemas.openxmlformats.org/officeDocument/2006/relationships/hyperlink" Target="https://www.legifrance.gouv.fr/download/file/lOB47Z3qVNHzFNaqdLPLiM7cbOOiggOdMMc0Zcp9rfg=/JOE_TEXTE" TargetMode="External"/><Relationship Id="rId1150" Type="http://schemas.openxmlformats.org/officeDocument/2006/relationships/hyperlink" Target="https://www.legifrance.gouv.fr/jorf/id/JORFTEXT000030337993" TargetMode="External"/><Relationship Id="rId10" Type="http://schemas.openxmlformats.org/officeDocument/2006/relationships/hyperlink" Target="http://www.cstb.fr/pdf/atec/GS17-R/AR117331_V2.pdf" TargetMode="External"/><Relationship Id="rId52" Type="http://schemas.openxmlformats.org/officeDocument/2006/relationships/hyperlink" Target="http://www.assainissement-non-collectif.developpement-durable.gouv.fr/IMG/pdf/guide_usager_eloy_x-perco_france_c-90__11_07_2018.pdf" TargetMode="External"/><Relationship Id="rId94" Type="http://schemas.openxmlformats.org/officeDocument/2006/relationships/hyperlink" Target="https://www.legifrance.gouv.fr/jo_pdf.do?id=JORFTEXT000031971085" TargetMode="External"/><Relationship Id="rId148" Type="http://schemas.openxmlformats.org/officeDocument/2006/relationships/hyperlink" Target="http://www.assainissement-non-collectif.developpement-durable.gouv.fr/IMG/pdf/5Guide_d_utilisation-STEPIZEN-15EH-Epurbloc_4000_QR-_29_07_13_cle63a6ff.pdf" TargetMode="External"/><Relationship Id="rId355" Type="http://schemas.openxmlformats.org/officeDocument/2006/relationships/hyperlink" Target="https://www.legifrance.gouv.fr/jo_pdf.do?numJO=0&amp;dateJO=20140807&amp;numTexte=76&amp;pageDebut=13263&amp;pageFin=13263" TargetMode="External"/><Relationship Id="rId397" Type="http://schemas.openxmlformats.org/officeDocument/2006/relationships/hyperlink" Target="http://www.assainissement-non-collectif.developpement-durable.gouv.fr/IMG/pdf/Guide_utilisation-Gamme_Filtre_a_fragments_de_coco_ECOFLO_4_a_20_EH_-_Decembre_2013_cle0616aa.pdf" TargetMode="External"/><Relationship Id="rId520" Type="http://schemas.openxmlformats.org/officeDocument/2006/relationships/hyperlink" Target="http://www.assainissement-non-collectif.developpement-durable.gouv.fr/IMG/pdf/guide_usager_v3_07092011_cle5ef1d9.pdf" TargetMode="External"/><Relationship Id="rId562" Type="http://schemas.openxmlformats.org/officeDocument/2006/relationships/hyperlink" Target="http://www.assainissement-non-collectif.developpement-durable.gouv.fr/IMG/pdf/Guide_d_utilisation-Actibloc_3500-2500_SL-6EH-septembre_2013_cle7e3d8f.pdf" TargetMode="External"/><Relationship Id="rId618" Type="http://schemas.openxmlformats.org/officeDocument/2006/relationships/hyperlink" Target="http://www.assainissement-non-collectif.developpement-durable.gouv.fr/IMG/pdf/guide_utilisation_-_bionut_2_-_4_a_20_eh_-_janvier_19_-_vidange_essai-2.pdf" TargetMode="External"/><Relationship Id="rId825" Type="http://schemas.openxmlformats.org/officeDocument/2006/relationships/hyperlink" Target="https://www.legifrance.gouv.fr/jo_pdf.do?id=JORFTEXT000041673351" TargetMode="External"/><Relationship Id="rId1192" Type="http://schemas.openxmlformats.org/officeDocument/2006/relationships/hyperlink" Target="http://www.assainissement-non-collectif.developpement-durable.gouv.fr/IMG/pdf/2022_02_22_avis_agrement_rikutec_actifiltre_185.pdf" TargetMode="External"/><Relationship Id="rId1206" Type="http://schemas.openxmlformats.org/officeDocument/2006/relationships/hyperlink" Target="http://www.assainissement-non-collectif.developpement-durable.gouv.fr/IMG/pdf/2022-03-08_avis_d_agrement_eparco_filiere_plate_ecorces_de_pin_ptee.pdf" TargetMode="External"/><Relationship Id="rId1248" Type="http://schemas.openxmlformats.org/officeDocument/2006/relationships/hyperlink" Target="https://evaluation.cstb.fr/fr/avis-technique/detail/17.1-18-333_v3/" TargetMode="External"/><Relationship Id="rId215" Type="http://schemas.openxmlformats.org/officeDocument/2006/relationships/hyperlink" Target="http://www.assainissement-non-collectif.developpement-durable.gouv.fr/IMG/pdf/guide_usager_Stratepur_cle7c8ae1.pdf" TargetMode="External"/><Relationship Id="rId257" Type="http://schemas.openxmlformats.org/officeDocument/2006/relationships/hyperlink" Target="http://www.assainissement-non-collectif.developpement-durable.gouv.fr/IMG/pdf/guide_usager_Stratepur_cle7c8ae1.pdf" TargetMode="External"/><Relationship Id="rId422" Type="http://schemas.openxmlformats.org/officeDocument/2006/relationships/hyperlink" Target="http://www.assainissement-non-collectif.developpement-durable.gouv.fr/IMG/pdf/Guide_utilisation-Gamme_Filtre_a_fragments_de_coco_ECOFLO_4_a_20_EH_-_Decembre_2013_cle0616aa.pdf" TargetMode="External"/><Relationship Id="rId464" Type="http://schemas.openxmlformats.org/officeDocument/2006/relationships/hyperlink" Target="https://www.legifrance.gouv.fr/jo_pdf.do?numJO=0&amp;dateJO=20111117&amp;numTexte=142&amp;pageDebut=19343&amp;pageFin=19348" TargetMode="External"/><Relationship Id="rId867" Type="http://schemas.openxmlformats.org/officeDocument/2006/relationships/hyperlink" Target="http://www.assainissement-non-collectif.developpement-durable.gouv.fr/IMG/pdf/guide_usager__bluevita_tornado_27_01_2020.pdf" TargetMode="External"/><Relationship Id="rId1010"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1052" Type="http://schemas.openxmlformats.org/officeDocument/2006/relationships/hyperlink" Target="http://www.assainissement-non-collectif.developpement-durable.gouv.fr/IMG/pdf/2021_06_21_avis_agrement_abas_-_filtre_simbiose_sb.pdf" TargetMode="External"/><Relationship Id="rId1094" Type="http://schemas.openxmlformats.org/officeDocument/2006/relationships/hyperlink" Target="http://www.cstb.fr/pdf/atec/GS17-R/AR115288_V4.pdf" TargetMode="External"/><Relationship Id="rId1108" Type="http://schemas.openxmlformats.org/officeDocument/2006/relationships/hyperlink" Target="http://www.cstb.fr/pdf/atec/GS17-R/AR119334_V4.pdf" TargetMode="External"/><Relationship Id="rId299" Type="http://schemas.openxmlformats.org/officeDocument/2006/relationships/hyperlink" Target="http://www.assainissement-non-collectif.developpement-durable.gouv.fr/IMG/pdf/Guide_a_l_usager_-_BORALIT_OPUR_SC_3_et_4_-_Version_10_09_2014_cle75e45c.pdf" TargetMode="External"/><Relationship Id="rId727" Type="http://schemas.openxmlformats.org/officeDocument/2006/relationships/hyperlink" Target="https://www.legifrance.gouv.fr/jo_pdf.do?id=JORFTEXT000038243157" TargetMode="External"/><Relationship Id="rId934" Type="http://schemas.openxmlformats.org/officeDocument/2006/relationships/hyperlink" Target="https://www.legifrance.gouv.fr/download/file/yRvwyit-Q8ADlEOqp7mOUe92ZXKkmcYqz9e8z2Mrufc=/JOE_TEXTE" TargetMode="External"/><Relationship Id="rId63" Type="http://schemas.openxmlformats.org/officeDocument/2006/relationships/hyperlink" Target="http://www.assainissement-non-collectif.developpement-durable.gouv.fr/IMG/pdf/Guide_d_utilisation-GRAF_DISTRIBUTION_SARL-Gamme_EasyOne.pdf" TargetMode="External"/><Relationship Id="rId159" Type="http://schemas.openxmlformats.org/officeDocument/2006/relationships/hyperlink" Target="http://www.assainissement-non-collectif.developpement-durable.gouv.fr/IMG/pdf/Guide_d_utilisation_-_Vegepure_Compact_-_4_a_20EH_-_14_janvier_2013_cle213ed2.pdf" TargetMode="External"/><Relationship Id="rId366" Type="http://schemas.openxmlformats.org/officeDocument/2006/relationships/hyperlink" Target="https://www.legifrance.gouv.fr/jo_pdf.do?numJO=0&amp;dateJO=20140807&amp;numTexte=76&amp;pageDebut=13263&amp;pageFin=13263" TargetMode="External"/><Relationship Id="rId573" Type="http://schemas.openxmlformats.org/officeDocument/2006/relationships/hyperlink" Target="http://www.assainissement-non-collectif.developpement-durable.gouv.fr/IMG/pdf/guide_utilisation_-_stepurfiltre-fea_-_5_a_20_eh_-_fea_-_avril_2019.pdf" TargetMode="External"/><Relationship Id="rId780" Type="http://schemas.openxmlformats.org/officeDocument/2006/relationships/hyperlink" Target="https://www.legifrance.gouv.fr/jo_pdf.do?id=JORFTEXT000031693143" TargetMode="External"/><Relationship Id="rId1217" Type="http://schemas.openxmlformats.org/officeDocument/2006/relationships/hyperlink" Target="https://www.legifrance.gouv.fr/jo_pdf.do?id=JORFTEXT000034877748" TargetMode="External"/><Relationship Id="rId226" Type="http://schemas.openxmlformats.org/officeDocument/2006/relationships/hyperlink" Target="https://www.legifrance.gouv.fr/jo_pdf.do?numJO=0&amp;dateJO=20130419&amp;numTexte=79&amp;pageDebut=06924&amp;pageFin=06930" TargetMode="External"/><Relationship Id="rId433" Type="http://schemas.openxmlformats.org/officeDocument/2006/relationships/hyperlink" Target="http://www.assainissement-non-collectif.developpement-durable.gouv.fr/IMG/pdf/Guide_utilisation-Gamme_Filtre_a_fragments_de_coco_EPURFIX_5_a_20_EH_-_Juin_2014_cle766dd1.pdf" TargetMode="External"/><Relationship Id="rId878" Type="http://schemas.openxmlformats.org/officeDocument/2006/relationships/hyperlink" Target="https://www.legifrance.gouv.fr/download/file/vZA2B228w4Cf0lNBwbeE0L0T8Zs-_AL4VivXOHPhQm0=/JOE_TEXTE" TargetMode="External"/><Relationship Id="rId1063" Type="http://schemas.openxmlformats.org/officeDocument/2006/relationships/hyperlink" Target="http://www.assainissement-non-collectif.developpement-durable.gouv.fr/IMG/pdf/guide_usager_abas_simbiose_fb_et_fbri_15_06_2021.pdf" TargetMode="External"/><Relationship Id="rId1270" Type="http://schemas.openxmlformats.org/officeDocument/2006/relationships/hyperlink" Target="https://evaluation.cstb.fr/fr/avis-technique/detail/17.1-18-333_v3/" TargetMode="External"/><Relationship Id="rId640" Type="http://schemas.openxmlformats.org/officeDocument/2006/relationships/hyperlink" Target="http://www.assainissement-non-collectif.developpement-durable.gouv.fr/IMG/pdf/guide_utilisation_-_bionut_2_fs_-_4_a_20_eh_-_novembre_19.pdf" TargetMode="External"/><Relationship Id="rId738" Type="http://schemas.openxmlformats.org/officeDocument/2006/relationships/hyperlink" Target="https://www.legifrance.gouv.fr/jo_pdf.do?id=JORFTEXT000037306844" TargetMode="External"/><Relationship Id="rId945" Type="http://schemas.openxmlformats.org/officeDocument/2006/relationships/hyperlink" Target="https://www.legifrance.gouv.fr/download/file/IY6psfFgr1JsTj4aNalD6sAH6Jhdq_FfXc3_EJXu4WE=/JOE_TEXTE" TargetMode="External"/><Relationship Id="rId74" Type="http://schemas.openxmlformats.org/officeDocument/2006/relationships/hyperlink" Target="http://www.assainissement-non-collectif.developpement-durable.gouv.fr/IMG/pdf/Guide_de_l_usager-ELOYWATER-OXYFIX_C-90MB_cle6e742d.pdf" TargetMode="External"/><Relationship Id="rId377" Type="http://schemas.openxmlformats.org/officeDocument/2006/relationships/hyperlink" Target="https://www.legifrance.gouv.fr/jo_pdf.do?numJO=0&amp;dateJO=20140807&amp;numTexte=76&amp;pageDebut=13263&amp;pageFin=13263" TargetMode="External"/><Relationship Id="rId500" Type="http://schemas.openxmlformats.org/officeDocument/2006/relationships/hyperlink" Target="http://www.assainissement-non-collectif.developpement-durable.gouv.fr/IMG/pdf/Guide_EPURFIX_EPURFLO_PRECOFLO_ECOFLO-4_a_20_EH-V5_juillet_2012_cle09668e.pdf" TargetMode="External"/><Relationship Id="rId584" Type="http://schemas.openxmlformats.org/officeDocument/2006/relationships/hyperlink" Target="http://www.assainissement-non-collectif.developpement-durable.gouv.fr/IMG/pdf/guide_utilisation_-_5_a_15_eh_-_bio-unik_-_juillet19.pdf" TargetMode="External"/><Relationship Id="rId805" Type="http://schemas.openxmlformats.org/officeDocument/2006/relationships/hyperlink" Target="https://www.legifrance.gouv.fr/jo_pdf.do?id=JORFTEXT000032321132" TargetMode="External"/><Relationship Id="rId1130" Type="http://schemas.openxmlformats.org/officeDocument/2006/relationships/hyperlink" Target="https://www.legifrance.gouv.fr/jorf/id/JORFTEXT000024546308" TargetMode="External"/><Relationship Id="rId1228" Type="http://schemas.openxmlformats.org/officeDocument/2006/relationships/hyperlink" Target="https://www.assainissement-non-collectif.developpement-durable.gouv.fr/IMG/pdf/2022-28-09_avis_d_agrement_gamme-hydrostep-2.pdf" TargetMode="External"/><Relationship Id="rId5" Type="http://schemas.openxmlformats.org/officeDocument/2006/relationships/hyperlink" Target="http://www.assainissement-non-collectif.developpement-durable.gouv.fr/IMG/pdf/guide_usager_kingspan_bioficient_18_12_2018.pdf" TargetMode="External"/><Relationship Id="rId237" Type="http://schemas.openxmlformats.org/officeDocument/2006/relationships/hyperlink" Target="http://www.assainissement-non-collectif.developpement-durable.gouv.fr/IMG/pdf/Guide_d_utilisation-STRATEPUR-4_a_20_EH-V2_avril_2012_cle0c4e97.pdf" TargetMode="External"/><Relationship Id="rId791" Type="http://schemas.openxmlformats.org/officeDocument/2006/relationships/hyperlink" Target="https://www.legifrance.gouv.fr/jo_pdf.do?numJO=0&amp;dateJO=20151010&amp;numTexte=55&amp;pageDebut=18898&amp;pageFin=18907" TargetMode="External"/><Relationship Id="rId889" Type="http://schemas.openxmlformats.org/officeDocument/2006/relationships/hyperlink" Target="file:///D:\Professionnels\Suivi_fili&#195;&#168;re\Doc_frabricant\Epur\joe_20191031_0254_0191.pdf" TargetMode="External"/><Relationship Id="rId1074" Type="http://schemas.openxmlformats.org/officeDocument/2006/relationships/hyperlink" Target="http://www.cstb.fr/pdf/atec/GS17-R/AR117331_V2.pdf" TargetMode="External"/><Relationship Id="rId444" Type="http://schemas.openxmlformats.org/officeDocument/2006/relationships/hyperlink" Target="https://www.legifrance.gouv.fr/jo_pdf.do?numJO=0&amp;dateJO=20121018&amp;numTexte=79&amp;pageDebut=16260&amp;pageFin=16267" TargetMode="External"/><Relationship Id="rId651" Type="http://schemas.openxmlformats.org/officeDocument/2006/relationships/hyperlink" Target="https://www.legifrance.gouv.fr/jo_pdf.do?id=JORFTEXT000039668536" TargetMode="External"/><Relationship Id="rId749" Type="http://schemas.openxmlformats.org/officeDocument/2006/relationships/hyperlink" Target="https://www.legifrance.gouv.fr/jo_pdf.do?id=JORFTEXT000039451404" TargetMode="External"/><Relationship Id="rId1281" Type="http://schemas.openxmlformats.org/officeDocument/2006/relationships/hyperlink" Target="https://evaluation.cstb.fr/fr/avis-technique/detail/17.1-18-333_v3/" TargetMode="External"/><Relationship Id="rId290" Type="http://schemas.openxmlformats.org/officeDocument/2006/relationships/hyperlink" Target="http://www.assainissement-non-collectif.developpement-durable.gouv.fr/IMG/pdf/MICROSTATION_BIOKUBE_GUIDE_D_UTILISATION_27140P1107_cle631545.pdf" TargetMode="External"/><Relationship Id="rId304" Type="http://schemas.openxmlformats.org/officeDocument/2006/relationships/hyperlink" Target="https://www.legifrance.gouv.fr/jo_pdf.do?numJO=0&amp;dateJO=20150317&amp;numTexte=92&amp;pageDebut=04986&amp;pageFin=04991" TargetMode="External"/><Relationship Id="rId388" Type="http://schemas.openxmlformats.org/officeDocument/2006/relationships/hyperlink" Target="https://www.legifrance.gouv.fr/jo_pdf.do?numJO=0&amp;dateJO=20140807&amp;numTexte=76&amp;pageDebut=13263&amp;pageFin=13263" TargetMode="External"/><Relationship Id="rId511" Type="http://schemas.openxmlformats.org/officeDocument/2006/relationships/hyperlink" Target="https://www.legifrance.gouv.fr/jo_pdf.do?numJO=0&amp;dateJO=20111117&amp;numTexte=142&amp;pageDebut=19343&amp;pageFin=19348" TargetMode="External"/><Relationship Id="rId609" Type="http://schemas.openxmlformats.org/officeDocument/2006/relationships/hyperlink" Target="https://www.legifrance.gouv.fr/jo_pdf.do?numJO=0&amp;dateJO=20151006&amp;numTexte=48&amp;pageDebut=18121&amp;pageFin=18125" TargetMode="External"/><Relationship Id="rId956" Type="http://schemas.openxmlformats.org/officeDocument/2006/relationships/hyperlink" Target="https://www.legifrance.gouv.fr/download/file/qkByIycnpNEF8EGlklXS1DJ0Iq9rvWzogxiV2x75g0M=/JOE_TEXTE" TargetMode="External"/><Relationship Id="rId1141" Type="http://schemas.openxmlformats.org/officeDocument/2006/relationships/hyperlink" Target="https://www.legifrance.gouv.fr/jorf/id/JORFTEXT000031470041" TargetMode="External"/><Relationship Id="rId1239" Type="http://schemas.openxmlformats.org/officeDocument/2006/relationships/hyperlink" Target="https://evaluation.cstb.fr/fr/avis-technique/detail/17.1-18-333_v3/" TargetMode="External"/><Relationship Id="rId85" Type="http://schemas.openxmlformats.org/officeDocument/2006/relationships/hyperlink" Target="http://www.assainissement-non-collectif.developpement-durable.gouv.fr/IMG/pdf/guide_d_utilisation_Actibloc_30-25_LT_6EH_fevrier_2016.pdf" TargetMode="External"/><Relationship Id="rId150" Type="http://schemas.openxmlformats.org/officeDocument/2006/relationships/hyperlink" Target="https://www.legifrance.gouv.fr/jo_pdf.do?numJO=0&amp;dateJO=20130917&amp;numTexte=68&amp;pageDebut=15603&amp;pageFin=15605" TargetMode="External"/><Relationship Id="rId595" Type="http://schemas.openxmlformats.org/officeDocument/2006/relationships/hyperlink" Target="https://www.legifrance.gouv.fr/affichTexte.do?cidTexte=JORFTEXT000038980928&amp;dateTexte=&amp;categorieLien=id" TargetMode="External"/><Relationship Id="rId816" Type="http://schemas.openxmlformats.org/officeDocument/2006/relationships/hyperlink" Target="https://www.cstb.fr/pdf/atec/GS17-R/AR119334_V4.pdf" TargetMode="External"/><Relationship Id="rId1001" Type="http://schemas.openxmlformats.org/officeDocument/2006/relationships/hyperlink" Target="https://www.google.com/url?sa=t&amp;rct=j&amp;q=&amp;esrc=s&amp;source=web&amp;cd=&amp;ved=2ahUKEwiVgPHc6-DzAhUH1hoKHVF5CJ0QFnoECAIQAQ&amp;url=http%3A%2F%2Fwww.assainissement-non-collectif.developpement-durable.gouv.fr%2FIMG%2Fpdf%2Fguide_usager_eloy_x_perco_france_r90_29_10_2020.pdf&amp;usg=AOvVaw2hJCPaNEZTC_NDdn6-xrDt" TargetMode="External"/><Relationship Id="rId248" Type="http://schemas.openxmlformats.org/officeDocument/2006/relationships/hyperlink" Target="https://www.legifrance.gouv.fr/jo_pdf.do?numJO=0&amp;dateJO=20120512&amp;numTexte=52&amp;pageDebut=09047&amp;pageFin=09050" TargetMode="External"/><Relationship Id="rId455" Type="http://schemas.openxmlformats.org/officeDocument/2006/relationships/hyperlink" Target="http://www.assainissement-non-collectif.developpement-durable.gouv.fr/IMG/pdf/Guide_EPURFIX_EPURFLO_PRECOFLO_ECOFLO-4_a_20_EH-V5_juillet_2012_cle09668e.pdf" TargetMode="External"/><Relationship Id="rId662" Type="http://schemas.openxmlformats.org/officeDocument/2006/relationships/hyperlink" Target="https://www.legifrance.gouv.fr/jorf/id/JORFSCTA000030481784" TargetMode="External"/><Relationship Id="rId1085" Type="http://schemas.openxmlformats.org/officeDocument/2006/relationships/hyperlink" Target="http://www.cstb.fr/pdf/atec/GS17-R/AR117331_V2.pdf" TargetMode="External"/><Relationship Id="rId1292" Type="http://schemas.openxmlformats.org/officeDocument/2006/relationships/hyperlink" Target="https://www.cstb.fr/pdf/atec/BATIPEDIA/UMLU-3.pdf" TargetMode="External"/><Relationship Id="rId12" Type="http://schemas.openxmlformats.org/officeDocument/2006/relationships/hyperlink" Target="http://www.assainissement-non-collectif.developpement-durable.gouv.fr/IMG/pdf/guide_utilisation_-_hydrofiltre_2_-_5_a_20_eh_-_janvier_19_-_vidange_essai.pdf" TargetMode="External"/><Relationship Id="rId108" Type="http://schemas.openxmlformats.org/officeDocument/2006/relationships/hyperlink" Target="http://www.assainissement-non-collectif.developpement-durable.gouv.fr/IMG/pdf/Guide_d_utilisation_-_Gamme_SBR_-_5_a_20_EH_-_Juin_2015.pdf" TargetMode="External"/><Relationship Id="rId315" Type="http://schemas.openxmlformats.org/officeDocument/2006/relationships/hyperlink" Target="http://www.assainissement-non-collectif.developpement-durable.gouv.fr/IMG/pdf/Guide_utilisation_-_EP600_-_4_EH_-_aout_2015.pdf" TargetMode="External"/><Relationship Id="rId522" Type="http://schemas.openxmlformats.org/officeDocument/2006/relationships/hyperlink" Target="https://www.legifrance.gouv.fr/jo_pdf.do?numJO=0&amp;dateJO=20121018&amp;numTexte=79&amp;pageDebut=16260&amp;pageFin=16267" TargetMode="External"/><Relationship Id="rId967" Type="http://schemas.openxmlformats.org/officeDocument/2006/relationships/hyperlink" Target="https://www.legifrance.gouv.fr/download/file/lOB47Z3qVNHzFNaqdLPLiM7cbOOiggOdMMc0Zcp9rfg=/JOE_TEXTE" TargetMode="External"/><Relationship Id="rId1152" Type="http://schemas.openxmlformats.org/officeDocument/2006/relationships/hyperlink" Target="https://www.legifrance.gouv.fr/jorf/id/JORFTEXT000030337993" TargetMode="External"/><Relationship Id="rId96" Type="http://schemas.openxmlformats.org/officeDocument/2006/relationships/hyperlink" Target="http://www.assainissement-non-collectif.developpement-durable.gouv.fr/IMG/pdf/Guide_a_l_usager_-_BORALIT_OPUR_SC_MB_5_et_7_-_Version_10_09_2014_cle26afce.pdf" TargetMode="External"/><Relationship Id="rId161" Type="http://schemas.openxmlformats.org/officeDocument/2006/relationships/hyperlink" Target="https://www.legifrance.gouv.fr/download/file/IY6psfFgr1JsTj4aNalD6sAH6Jhdq_FfXc3_EJXu4WE=/JOE_TEXTE" TargetMode="External"/><Relationship Id="rId399" Type="http://schemas.openxmlformats.org/officeDocument/2006/relationships/hyperlink" Target="http://www.assainissement-non-collectif.developpement-durable.gouv.fr/IMG/pdf/Guide_utilisation-Gamme_Filtre_a_fragments_de_coco_ECOFLO_4_a_20_EH_-_Decembre_2013_cle0616aa.pdf" TargetMode="External"/><Relationship Id="rId827" Type="http://schemas.openxmlformats.org/officeDocument/2006/relationships/hyperlink" Target="https://www.legifrance.gouv.fr/jorf/id/JORFTEXT000041876639" TargetMode="External"/><Relationship Id="rId1012"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259" Type="http://schemas.openxmlformats.org/officeDocument/2006/relationships/hyperlink" Target="https://www.legifrance.gouv.fr/jo_pdf.do?numJO=0&amp;dateJO=20130419&amp;numTexte=79&amp;pageDebut=06924&amp;pageFin=06930" TargetMode="External"/><Relationship Id="rId466" Type="http://schemas.openxmlformats.org/officeDocument/2006/relationships/hyperlink" Target="https://www.legifrance.gouv.fr/jo_pdf.do?numJO=0&amp;dateJO=20111117&amp;numTexte=142&amp;pageDebut=19343&amp;pageFin=19348" TargetMode="External"/><Relationship Id="rId673" Type="http://schemas.openxmlformats.org/officeDocument/2006/relationships/hyperlink" Target="https://www.legifrance.gouv.fr/jorf/id/JORFSCTA000030481784" TargetMode="External"/><Relationship Id="rId880" Type="http://schemas.openxmlformats.org/officeDocument/2006/relationships/hyperlink" Target="file:///D:\Professionnels\Suivi_fili&#195;&#168;re\Doc_frabricant\Epur\joe_20191031_0254_0191.pdf" TargetMode="External"/><Relationship Id="rId1096" Type="http://schemas.openxmlformats.org/officeDocument/2006/relationships/hyperlink" Target="http://www.cstb.fr/pdf/atec/GS17-R/AR115288_V4.pdf" TargetMode="External"/><Relationship Id="rId23" Type="http://schemas.openxmlformats.org/officeDocument/2006/relationships/hyperlink" Target="http://www.assainissement-non-collectif.developpement-durable.gouv.fr/IMG/pdf/guide_usager_assainissement_autonome_fuidifix_06_11_2017.pdf" TargetMode="External"/><Relationship Id="rId119" Type="http://schemas.openxmlformats.org/officeDocument/2006/relationships/hyperlink" Target="https://www.legifrance.gouv.fr/jo_pdf.do?numJO=0&amp;dateJO=20140202&amp;numTexte=59&amp;pageDebut=01997&amp;pageFin=02006" TargetMode="External"/><Relationship Id="rId326" Type="http://schemas.openxmlformats.org/officeDocument/2006/relationships/hyperlink" Target="http://www.assainissement-non-collectif.developpement-durable.gouv.fr/IMG/pdf/Guide_d_Utilisation_Kingspan_BioDisc_BA_5_EH_2012-2_cle65ccb9.pdf" TargetMode="External"/><Relationship Id="rId533" Type="http://schemas.openxmlformats.org/officeDocument/2006/relationships/hyperlink" Target="http://www.assainissement-non-collectif.developpement-durable.gouv.fr/IMG/pdf/Guide_EPURFIX_EPURFLO_PRECOFLO_ECOFLO-4_a_20_EH-V5_juillet_2012_cle09668e.pdf" TargetMode="External"/><Relationship Id="rId978" Type="http://schemas.openxmlformats.org/officeDocument/2006/relationships/hyperlink" Target="file:///D:\Professionnels\Suivi_fili&#195;&#168;re\Doc_frabricant\Epur\joe_20191031_0254_0191.pdf" TargetMode="External"/><Relationship Id="rId1163" Type="http://schemas.openxmlformats.org/officeDocument/2006/relationships/hyperlink" Target="http://www.assainissement-non-collectif.developpement-durable.gouv.fr/IMG/pdf/guide_d_utilisation-ecorock-solution-20_eh-21102021.pdf" TargetMode="External"/><Relationship Id="rId740" Type="http://schemas.openxmlformats.org/officeDocument/2006/relationships/hyperlink" Target="https://www.legifrance.gouv.fr/jorf/id/JORFTEXT000042344480/" TargetMode="External"/><Relationship Id="rId838" Type="http://schemas.openxmlformats.org/officeDocument/2006/relationships/hyperlink" Target="http://www.assainissement-non-collectif.developpement-durable.gouv.fr/IMG/pdf/guide_usager_rikutec_actibloc_08-06-2020.pdf" TargetMode="External"/><Relationship Id="rId1023" Type="http://schemas.openxmlformats.org/officeDocument/2006/relationships/hyperlink" Target="https://www.google.com/url?sa=t&amp;rct=j&amp;q=&amp;esrc=s&amp;source=web&amp;cd=&amp;cad=rja&amp;uact=8&amp;ved=2ahUKEwjk9Oah8-LzAhVDzBoKHSTYBx8QFnoECAMQAQ&amp;url=https%3A%2F%2Fwww.legifrance.gouv.fr%2Fjorf%2Fid%2FJORFTEXT000043110585&amp;usg=AOvVaw3CH4k0c3c4kbcx5RfJ5hCq" TargetMode="External"/><Relationship Id="rId172" Type="http://schemas.openxmlformats.org/officeDocument/2006/relationships/hyperlink" Target="https://www.legifrance.gouv.fr/jo_pdf.do?numJO=0&amp;dateJO=20131207&amp;numTexte=87&amp;pageDebut=19992&amp;pageFin=19997" TargetMode="External"/><Relationship Id="rId477" Type="http://schemas.openxmlformats.org/officeDocument/2006/relationships/hyperlink" Target="http://www.assainissement-non-collectif.developpement-durable.gouv.fr/IMG/pdf/Guide_EPURFIX_EPURFLO_PRECOFLO_ECOFLO-4_a_20_EH-V5_juillet_2012_cle09668e.pdf" TargetMode="External"/><Relationship Id="rId600" Type="http://schemas.openxmlformats.org/officeDocument/2006/relationships/hyperlink" Target="https://www.legifrance.gouv.fr/jo_pdf.do?id=JORFTEXT000038510870" TargetMode="External"/><Relationship Id="rId684" Type="http://schemas.openxmlformats.org/officeDocument/2006/relationships/hyperlink" Target="https://www.legifrance.gouv.fr/jorf/id/JORFSCTA000030481784" TargetMode="External"/><Relationship Id="rId1230" Type="http://schemas.openxmlformats.org/officeDocument/2006/relationships/hyperlink" Target="https://evaluation.cstb.fr/fr/avis-technique/detail/17.1-18-333_v3/" TargetMode="External"/><Relationship Id="rId337" Type="http://schemas.openxmlformats.org/officeDocument/2006/relationships/hyperlink" Target="https://www.legifrance.gouv.fr/jo_pdf.do?numJO=0&amp;dateJO=20121018&amp;numTexte=79&amp;pageDebut=16260&amp;pageFin=16267" TargetMode="External"/><Relationship Id="rId891" Type="http://schemas.openxmlformats.org/officeDocument/2006/relationships/hyperlink" Target="http://www.assainissement-non-collectif.developpement-durable.gouv.fr/IMG/pdf/guide_usager_epur_biofrance_29_04_2020.pdf" TargetMode="External"/><Relationship Id="rId905" Type="http://schemas.openxmlformats.org/officeDocument/2006/relationships/hyperlink" Target="http://www.assainissement-non-collectif.developpement-durable.gouv.fr/IMG/pdf/guide_usager_epur_biofrance_29_04_2020.pdf" TargetMode="External"/><Relationship Id="rId989" Type="http://schemas.openxmlformats.org/officeDocument/2006/relationships/hyperlink" Target="http://www.assainissement-non-collectif.developpement-durable.gouv.fr/IMG/pdf/2021_04_12_avis_agrement_aquatec_vfl_at.pdf" TargetMode="External"/><Relationship Id="rId34" Type="http://schemas.openxmlformats.org/officeDocument/2006/relationships/hyperlink" Target="http://www.assainissement-non-collectif.developpement-durable.gouv.fr/IMG/pdf/guide_usager_biorock_monoblock_2_800_5_20_mars_2017.pdf" TargetMode="External"/><Relationship Id="rId544" Type="http://schemas.openxmlformats.org/officeDocument/2006/relationships/hyperlink" Target="http://www.assainissement-non-collectif.developpement-durable.gouv.fr/IMG/pdf/guide_usager_v3_07092011_cle5ef1d9.pdf" TargetMode="External"/><Relationship Id="rId751" Type="http://schemas.openxmlformats.org/officeDocument/2006/relationships/hyperlink" Target="https://www.legifrance.gouv.fr/jo_pdf.do?id=JORFTEXT000038980928" TargetMode="External"/><Relationship Id="rId849" Type="http://schemas.openxmlformats.org/officeDocument/2006/relationships/hyperlink" Target="http://www.assainissement-non-collectif.developpement-durable.gouv.fr/IMG/pdf/guide_usager_rikutec_actifiltre-qr_08-06-2020.pdf" TargetMode="External"/><Relationship Id="rId1174" Type="http://schemas.openxmlformats.org/officeDocument/2006/relationships/hyperlink" Target="http://www.assainissement-non-collectif.developpement-durable.gouv.fr/IMG/pdf/guide_usager_aquatiris_jardin_assainissement_carex_23_11_2021-3.pdf" TargetMode="External"/><Relationship Id="rId183" Type="http://schemas.openxmlformats.org/officeDocument/2006/relationships/hyperlink" Target="http://www.assainissement-non-collectif.developpement-durable.gouv.fr/IMG/pdf/Guide_Albixon_TP-5EO_-_5_EH_27-08-2012_cle51b12a.pdf" TargetMode="External"/><Relationship Id="rId390" Type="http://schemas.openxmlformats.org/officeDocument/2006/relationships/hyperlink" Target="https://www.legifrance.gouv.fr/jo_pdf.do?numJO=0&amp;dateJO=20140807&amp;numTexte=76&amp;pageDebut=13263&amp;pageFin=13263" TargetMode="External"/><Relationship Id="rId404" Type="http://schemas.openxmlformats.org/officeDocument/2006/relationships/hyperlink" Target="http://www.assainissement-non-collectif.developpement-durable.gouv.fr/IMG/pdf/Guide_utilisation-Gamme_Filtre_a_fragments_de_coco_ECOFLO_4_a_20_EH_-_Decembre_2013_cle0616aa.pdf" TargetMode="External"/><Relationship Id="rId611" Type="http://schemas.openxmlformats.org/officeDocument/2006/relationships/hyperlink" Target="http://www.assainissement-non-collectif.developpement-durable.gouv.fr/IMG/pdf/Guide_a_l_usager_-_ASIO_-_AS_VARIOcomp_-_25_05_2015.pdf" TargetMode="External"/><Relationship Id="rId1034" Type="http://schemas.openxmlformats.org/officeDocument/2006/relationships/hyperlink" Target="http://www.assainissement-non-collectif.developpement-durable.gouv.fr/IMG/pdf/2021_07_29_avis_agrement_rikutec_actifiltreo.pdf" TargetMode="External"/><Relationship Id="rId1241" Type="http://schemas.openxmlformats.org/officeDocument/2006/relationships/hyperlink" Target="https://evaluation.cstb.fr/fr/avis-technique/detail/17.1-18-333_v3/" TargetMode="External"/><Relationship Id="rId250" Type="http://schemas.openxmlformats.org/officeDocument/2006/relationships/hyperlink" Target="https://www.legifrance.gouv.fr/jo_pdf.do?numJO=0&amp;dateJO=20120512&amp;numTexte=52&amp;pageDebut=09047&amp;pageFin=09050" TargetMode="External"/><Relationship Id="rId488" Type="http://schemas.openxmlformats.org/officeDocument/2006/relationships/hyperlink" Target="https://www.legifrance.gouv.fr/jo_pdf.do?numJO=0&amp;dateJO=20121018&amp;numTexte=79&amp;pageDebut=16260&amp;pageFin=16267" TargetMode="External"/><Relationship Id="rId695" Type="http://schemas.openxmlformats.org/officeDocument/2006/relationships/hyperlink" Target="https://www.legifrance.gouv.fr/jorf/id/JORFTEXT000030744667" TargetMode="External"/><Relationship Id="rId709" Type="http://schemas.openxmlformats.org/officeDocument/2006/relationships/hyperlink" Target="https://www.legifrance.gouv.fr/affichTexte.do?cidTexte=JORFTEXT000038510870&amp;dateTexte=&amp;categorieLien=id" TargetMode="External"/><Relationship Id="rId916" Type="http://schemas.openxmlformats.org/officeDocument/2006/relationships/hyperlink" Target="https://www.legifrance.gouv.fr/download/file/W-OqhcwtsQQWPclVXbahTSRvlMueLfCUJnfzyAGVaAc=/JOE_TEXTE" TargetMode="External"/><Relationship Id="rId1101" Type="http://schemas.openxmlformats.org/officeDocument/2006/relationships/hyperlink" Target="http://www.cstb.fr/pdf/atec/GS17-R/AR119334_V4.pdf" TargetMode="External"/><Relationship Id="rId45" Type="http://schemas.openxmlformats.org/officeDocument/2006/relationships/hyperlink" Target="http://www.assainissement-non-collectif.developpement-durable.gouv.fr/IMG/pdf/guide_d_utilisation_-_clearfox_by_breizho_-_4a15eh_-_juillet_17.pdf" TargetMode="External"/><Relationship Id="rId110" Type="http://schemas.openxmlformats.org/officeDocument/2006/relationships/hyperlink" Target="http://www.assainissement-non-collectif.developpement-durable.gouv.fr/IMG/pdf/Guide_d_utilisation_-_Ecophyltre_-_4_EH_Mars_2014_cle0ce58c.pdf" TargetMode="External"/><Relationship Id="rId348" Type="http://schemas.openxmlformats.org/officeDocument/2006/relationships/hyperlink" Target="http://www.assainissement-non-collectif.developpement-durable.gouv.fr/IMG/pdf/Guide_EPURFIX_EPURFLO_PRECOFLO_ECOFLO-4_a_20_EH-V5_juillet_2012_cle09668e.pdf" TargetMode="External"/><Relationship Id="rId555" Type="http://schemas.openxmlformats.org/officeDocument/2006/relationships/hyperlink" Target="http://www.assainissement-non-collectif.developpement-durable.gouv.fr/IMG/pdf/Guide_a_l_usager_-_BIOFRANCE_-_Version_05_05_2014_cle041a82.pdf" TargetMode="External"/><Relationship Id="rId762" Type="http://schemas.openxmlformats.org/officeDocument/2006/relationships/hyperlink" Target="https://www.legifrance.gouv.fr/jo_pdf.do?id=JORFTEXT000036705685" TargetMode="External"/><Relationship Id="rId1185" Type="http://schemas.openxmlformats.org/officeDocument/2006/relationships/hyperlink" Target="http://www.assainissement-non-collectif.developpement-durable.gouv.fr/IMG/pdf/2022_02_22_avis_agrement_rikutec_actifiltre_185.pdf" TargetMode="External"/><Relationship Id="rId194" Type="http://schemas.openxmlformats.org/officeDocument/2006/relationships/hyperlink" Target="https://www.legifrance.gouv.fr/jo_pdf.do?numJO=0&amp;dateJO=20130419&amp;numTexte=79&amp;pageDebut=06924&amp;pageFin=06930" TargetMode="External"/><Relationship Id="rId208" Type="http://schemas.openxmlformats.org/officeDocument/2006/relationships/hyperlink" Target="https://www.legifrance.gouv.fr/jo_pdf.do?numJO=0&amp;dateJO=20120512&amp;numTexte=52&amp;pageDebut=09047&amp;pageFin=09050" TargetMode="External"/><Relationship Id="rId415" Type="http://schemas.openxmlformats.org/officeDocument/2006/relationships/hyperlink" Target="http://www.assainissement-non-collectif.developpement-durable.gouv.fr/IMG/pdf/Guide_utilisation-Gamme_Filtre_a_fragments_de_coco_ECOFLO_4_a_20_EH_-_Decembre_2013_cle0616aa.pdf" TargetMode="External"/><Relationship Id="rId622" Type="http://schemas.openxmlformats.org/officeDocument/2006/relationships/hyperlink" Target="http://www.assainissement-non-collectif.developpement-durable.gouv.fr/IMG/pdf/guide_usager_tricel_tricel_seta_simplex__16_09_2019.pdf" TargetMode="External"/><Relationship Id="rId1045" Type="http://schemas.openxmlformats.org/officeDocument/2006/relationships/hyperlink" Target="http://www.assainissement-non-collectif.developpement-durable.gouv.fr/IMG/pdf/2021_06_21_avis_agrement_abas_-_filtre_simbiose_sb.pdf" TargetMode="External"/><Relationship Id="rId1252" Type="http://schemas.openxmlformats.org/officeDocument/2006/relationships/hyperlink" Target="https://evaluation.cstb.fr/fr/avis-technique/detail/17.1-18-333_v3/" TargetMode="External"/><Relationship Id="rId261" Type="http://schemas.openxmlformats.org/officeDocument/2006/relationships/hyperlink" Target="https://www.legifrance.gouv.fr/jo_pdf.do?numJO=0&amp;dateJO=20130419&amp;numTexte=79&amp;pageDebut=06924&amp;pageFin=06930" TargetMode="External"/><Relationship Id="rId499" Type="http://schemas.openxmlformats.org/officeDocument/2006/relationships/hyperlink" Target="http://www.assainissement-non-collectif.developpement-durable.gouv.fr/IMG/pdf/Guide_EPURFIX_EPURFLO_PRECOFLO_ECOFLO-4_a_20_EH-V5_juillet_2012_cle09668e.pdf" TargetMode="External"/><Relationship Id="rId927" Type="http://schemas.openxmlformats.org/officeDocument/2006/relationships/hyperlink" Target="https://www.legifrance.gouv.fr/download/file/yRvwyit-Q8ADlEOqp7mOUe92ZXKkmcYqz9e8z2Mrufc=/JOE_TEXTE" TargetMode="External"/><Relationship Id="rId1112" Type="http://schemas.openxmlformats.org/officeDocument/2006/relationships/hyperlink" Target="http://www.cstb.fr/pdf/atec/GS17-R/AR117330_V3.pdf" TargetMode="External"/><Relationship Id="rId56" Type="http://schemas.openxmlformats.org/officeDocument/2006/relationships/hyperlink" Target="http://www.assainissement-non-collectif.developpement-durable.gouv.fr/IMG/pdf/Guide_d_utilisation_-_Gamme_SBR_-_5_a_20_EH_-_Juin_2015.pdf" TargetMode="External"/><Relationship Id="rId359" Type="http://schemas.openxmlformats.org/officeDocument/2006/relationships/hyperlink" Target="https://www.legifrance.gouv.fr/jo_pdf.do?numJO=0&amp;dateJO=20140807&amp;numTexte=76&amp;pageDebut=13263&amp;pageFin=13263" TargetMode="External"/><Relationship Id="rId566" Type="http://schemas.openxmlformats.org/officeDocument/2006/relationships/hyperlink" Target="http://www.assainissement-non-collectif.developpement-durable.gouv.fr/IMG/pdf/Enviro-Septic_ES_5-20EH_Guides_fusionnes_-_mars_2016.pdf" TargetMode="External"/><Relationship Id="rId773" Type="http://schemas.openxmlformats.org/officeDocument/2006/relationships/hyperlink" Target="https://www.legifrance.gouv.fr/jo_pdf.do?id=JORFTEXT000032629191" TargetMode="External"/><Relationship Id="rId1196"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121" Type="http://schemas.openxmlformats.org/officeDocument/2006/relationships/hyperlink" Target="https://www.legifrance.gouv.fr/jo_pdf.do?numJO=0&amp;dateJO=20140201&amp;numTexte=93&amp;pageDebut=01941&amp;pageFin=01944" TargetMode="External"/><Relationship Id="rId219" Type="http://schemas.openxmlformats.org/officeDocument/2006/relationships/hyperlink" Target="http://www.assainissement-non-collectif.developpement-durable.gouv.fr/IMG/pdf/guide_usager_Stratepur_cle7c8ae1.pdf" TargetMode="External"/><Relationship Id="rId426" Type="http://schemas.openxmlformats.org/officeDocument/2006/relationships/hyperlink" Target="http://www.assainissement-non-collectif.developpement-durable.gouv.fr/IMG/pdf/Guide_utilisation-Gamme_Filtre_a_fragments_de_coco_ECOFLO_4_a_20_EH_-_Decembre_2013_cle0616aa.pdf" TargetMode="External"/><Relationship Id="rId633" Type="http://schemas.openxmlformats.org/officeDocument/2006/relationships/hyperlink" Target="http://www.assainissement-non-collectif.developpement-durable.gouv.fr/IMG/pdf/guide_utilisation_-_bionut_2_fs_-_4_a_20_eh_-_novembre_19.pdf" TargetMode="External"/><Relationship Id="rId980" Type="http://schemas.openxmlformats.org/officeDocument/2006/relationships/hyperlink" Target="http://www.assainissement-non-collectif.developpement-durable.gouv.fr/IMG/pdf/ATF_8__Guide_Installation_Montage_August_201_cle5511b1.pdf" TargetMode="External"/><Relationship Id="rId1056" Type="http://schemas.openxmlformats.org/officeDocument/2006/relationships/hyperlink" Target="http://www.assainissement-non-collectif.developpement-durable.gouv.fr/IMG/pdf/guide_usager_abas_simbiose_fb_et_fbri_15_06_2021.pdf" TargetMode="External"/><Relationship Id="rId1263" Type="http://schemas.openxmlformats.org/officeDocument/2006/relationships/hyperlink" Target="https://evaluation.cstb.fr/fr/avis-technique/detail/17.1-18-333_v3/" TargetMode="External"/><Relationship Id="rId840" Type="http://schemas.openxmlformats.org/officeDocument/2006/relationships/hyperlink" Target="http://www.assainissement-non-collectif.developpement-durable.gouv.fr/IMG/pdf/guide_usager_rikutec_actibloc_08-06-2020.pdf" TargetMode="External"/><Relationship Id="rId938" Type="http://schemas.openxmlformats.org/officeDocument/2006/relationships/hyperlink" Target="https://www.legifrance.gouv.fr/download/file/SfGXxtP6MStsEgD2UTK0vzU8Spf4sUnWHzFTgJyAJd4=/JOE_TEXTE" TargetMode="External"/><Relationship Id="rId67" Type="http://schemas.openxmlformats.org/officeDocument/2006/relationships/hyperlink" Target="http://www.assainissement-non-collectif.developpement-durable.gouv.fr/IMG/pdf/guide_d_utilisation_-_BIONUT_-_5_a_20_EH_-_2015-02-24.pdf" TargetMode="External"/><Relationship Id="rId272" Type="http://schemas.openxmlformats.org/officeDocument/2006/relationships/hyperlink" Target="http://www.assainissement-non-collectif.developpement-durable.gouv.fr/IMG/pdf/Guide_d_utilisation-EPURBA_COMBACT-4_a_20_EH-V3_janvier_2013_cle7a1b4f.pdf" TargetMode="External"/><Relationship Id="rId577" Type="http://schemas.openxmlformats.org/officeDocument/2006/relationships/hyperlink" Target="https://www.legifrance.gouv.fr/jo_pdf.do?id=JORFTEXT000039146466" TargetMode="External"/><Relationship Id="rId700" Type="http://schemas.openxmlformats.org/officeDocument/2006/relationships/hyperlink" Target="https://www.legifrance.gouv.fr/jo_pdf.do?numJO=0&amp;dateJO=20150618&amp;numTexte=135&amp;pageDebut=10046&amp;pageFin=10049" TargetMode="External"/><Relationship Id="rId1123" Type="http://schemas.openxmlformats.org/officeDocument/2006/relationships/hyperlink" Target="https://www.legifrance.gouv.fr/jorf/id/JORFSCTA000029206387" TargetMode="External"/><Relationship Id="rId132" Type="http://schemas.openxmlformats.org/officeDocument/2006/relationships/hyperlink" Target="http://www.assainissement-non-collectif.developpement-durable.gouv.fr/IMG/pdf/Guide_d_utilisation-Actibloc_10000_QR-12EH-septembre_2013_cle22e7bf.pdf" TargetMode="External"/><Relationship Id="rId784" Type="http://schemas.openxmlformats.org/officeDocument/2006/relationships/hyperlink" Target="https://www.legifrance.gouv.fr/jo_pdf.do?numJO=0&amp;dateJO=20151113&amp;numTexte=171&amp;pageDebut=21232&amp;pageFin=21234" TargetMode="External"/><Relationship Id="rId991" Type="http://schemas.openxmlformats.org/officeDocument/2006/relationships/hyperlink" Target="http://www.assainissement-non-collectif.developpement-durable.gouv.fr/IMG/pdf/guide_usager-aquatec_vfl_at_-07_04_2021.pdf" TargetMode="External"/><Relationship Id="rId1067" Type="http://schemas.openxmlformats.org/officeDocument/2006/relationships/hyperlink" Target="http://www.cstb.fr/pdf/atec/GS17-R/AR117331_V2.pdf" TargetMode="External"/><Relationship Id="rId437" Type="http://schemas.openxmlformats.org/officeDocument/2006/relationships/hyperlink" Target="http://www.assainissement-non-collectif.developpement-durable.gouv.fr/IMG/pdf/Guide_utilisation-Gamme_Filtre_a_fragments_de_coco_EPURFIX_5_a_20_EH_-_Juin_2014_cle766dd1.pdf" TargetMode="External"/><Relationship Id="rId644" Type="http://schemas.openxmlformats.org/officeDocument/2006/relationships/hyperlink" Target="https://www.legifrance.gouv.fr/jo_pdf.do?id=JORFTEXT000037336165" TargetMode="External"/><Relationship Id="rId851" Type="http://schemas.openxmlformats.org/officeDocument/2006/relationships/hyperlink" Target="http://www.assainissement-non-collectif.developpement-durable.gouv.fr/IMG/pdf/guide_usager_rikutec_actifiltre-qr_08-06-2020.pdf" TargetMode="External"/><Relationship Id="rId1274" Type="http://schemas.openxmlformats.org/officeDocument/2006/relationships/hyperlink" Target="https://evaluation.cstb.fr/fr/avis-technique/detail/17.1-18-333_v3/" TargetMode="External"/><Relationship Id="rId283" Type="http://schemas.openxmlformats.org/officeDocument/2006/relationships/hyperlink" Target="https://www.legifrance.gouv.fr/jo_pdf.do?numJO=0&amp;dateJO=20120310&amp;numTexte=77&amp;pageDebut=04451&amp;pageFin=04454" TargetMode="External"/><Relationship Id="rId490" Type="http://schemas.openxmlformats.org/officeDocument/2006/relationships/hyperlink" Target="https://www.legifrance.gouv.fr/jo_pdf.do?numJO=0&amp;dateJO=20121018&amp;numTexte=79&amp;pageDebut=16260&amp;pageFin=16267" TargetMode="External"/><Relationship Id="rId504" Type="http://schemas.openxmlformats.org/officeDocument/2006/relationships/hyperlink" Target="https://www.legifrance.gouv.fr/jo_pdf.do?numJO=0&amp;dateJO=20140807&amp;numTexte=76&amp;pageDebut=13263&amp;pageFin=13263" TargetMode="External"/><Relationship Id="rId711" Type="http://schemas.openxmlformats.org/officeDocument/2006/relationships/hyperlink" Target="http://www.assainissement-non-collectif.developpement-durable.gouv.fr/IMG/pdf/guide_utilisation_-_stepurbio-fea_-_5_eh_-_fea_-_avril_2019.pdf" TargetMode="External"/><Relationship Id="rId949" Type="http://schemas.openxmlformats.org/officeDocument/2006/relationships/hyperlink" Target="https://www.legifrance.gouv.fr/download/file/0MxC9fPufVxbyIomkOmwsxvsACu1-lDWCjddOhadXsA=/JOE_TEXTE" TargetMode="External"/><Relationship Id="rId1134" Type="http://schemas.openxmlformats.org/officeDocument/2006/relationships/hyperlink" Target="https://www.legifrance.gouv.fr/jorf/id/JORFTEXT000024546308" TargetMode="External"/><Relationship Id="rId78" Type="http://schemas.openxmlformats.org/officeDocument/2006/relationships/hyperlink" Target="http://www.assainissement-non-collectif.developpement-durable.gouv.fr/IMG/pdf/guide_d_utilisation_-_OXYFIX_LG-90_MB_-_4_a_20_EH_-_ELOY_WATER.pdf" TargetMode="External"/><Relationship Id="rId143" Type="http://schemas.openxmlformats.org/officeDocument/2006/relationships/hyperlink" Target="https://www.legifrance.gouv.fr/jo_pdf.do?numJO=0&amp;dateJO=20130914&amp;numTexte=77&amp;pageDebut=15511&amp;pageFin=15515" TargetMode="External"/><Relationship Id="rId350" Type="http://schemas.openxmlformats.org/officeDocument/2006/relationships/hyperlink" Target="https://www.legifrance.gouv.fr/jo_pdf.do?numJO=0&amp;dateJO=20140807&amp;numTexte=76&amp;pageDebut=13263&amp;pageFin=13263" TargetMode="External"/><Relationship Id="rId588" Type="http://schemas.openxmlformats.org/officeDocument/2006/relationships/hyperlink" Target="http://www.assainissement-non-collectif.developpement-durable.gouv.fr/IMG/pdf/guide_utilisation_-_5_a_15_eh_-_bio-unik_-_juillet19.pdf" TargetMode="External"/><Relationship Id="rId795" Type="http://schemas.openxmlformats.org/officeDocument/2006/relationships/hyperlink" Target="https://www.legifrance.gouv.fr/download/pdf?id=sGt3i8i_ksaZ36yUVJZfA8xGiHQEsOZXZhGyLzLEk-k=" TargetMode="External"/><Relationship Id="rId809" Type="http://schemas.openxmlformats.org/officeDocument/2006/relationships/hyperlink" Target="https://www.legifrance.gouv.fr/download/pdf?id=sGt3i8i_ksaZ36yUVJZfA8xGiHQEsOZXZhGyLzLEk-k=" TargetMode="External"/><Relationship Id="rId1201" Type="http://schemas.openxmlformats.org/officeDocument/2006/relationships/hyperlink" Target="http://www.assainissement-non-collectif.developpement-durable.gouv.fr/IMG/pdf/guide_usager_eparco_boxeparco_05_09_2017_.pdf" TargetMode="External"/><Relationship Id="rId9" Type="http://schemas.openxmlformats.org/officeDocument/2006/relationships/hyperlink" Target="https://www.legifrance.gouv.fr/jo_pdf.do?id=JORFTEXT000038425146" TargetMode="External"/><Relationship Id="rId210" Type="http://schemas.openxmlformats.org/officeDocument/2006/relationships/hyperlink" Target="https://www.legifrance.gouv.fr/jo_pdf.do?numJO=0&amp;dateJO=20120512&amp;numTexte=52&amp;pageDebut=09047&amp;pageFin=09050" TargetMode="External"/><Relationship Id="rId448" Type="http://schemas.openxmlformats.org/officeDocument/2006/relationships/hyperlink" Target="http://www.assainissement-non-collectif.developpement-durable.gouv.fr/IMG/pdf/Guide_EPURFIX_EPURFLO_PRECOFLO_ECOFLO-4_a_20_EH-V5_juillet_2012_cle09668e.pdf" TargetMode="External"/><Relationship Id="rId655" Type="http://schemas.openxmlformats.org/officeDocument/2006/relationships/hyperlink" Target="https://www.legifrance.gouv.fr/jo_pdf.do?id=JORFTEXT000038980928" TargetMode="External"/><Relationship Id="rId862" Type="http://schemas.openxmlformats.org/officeDocument/2006/relationships/hyperlink" Target="https://www.legifrance.gouv.fr/jorf/id/JORFTEXT000042358124/" TargetMode="External"/><Relationship Id="rId1078" Type="http://schemas.openxmlformats.org/officeDocument/2006/relationships/hyperlink" Target="http://www.cstb.fr/pdf/atec/GS17-R/AR117331_V2.pdf" TargetMode="External"/><Relationship Id="rId1285" Type="http://schemas.openxmlformats.org/officeDocument/2006/relationships/hyperlink" Target="https://www.cstb.fr/pdf/atec/BATIPEDIA/UMLU-3.pdf" TargetMode="External"/><Relationship Id="rId294" Type="http://schemas.openxmlformats.org/officeDocument/2006/relationships/hyperlink" Target="http://www.assainissement-non-collectif.developpement-durable.gouv.fr/IMG/pdf/utp_Manuel_complet_JUILLET_2011_cle6a1ca7.pdf" TargetMode="External"/><Relationship Id="rId308" Type="http://schemas.openxmlformats.org/officeDocument/2006/relationships/hyperlink" Target="https://www.legifrance.gouv.fr/jo_pdf.do?numJO=0&amp;dateJO=20130413&amp;numTexte=104&amp;pageDebut=06159&amp;pageFin=06167" TargetMode="External"/><Relationship Id="rId515" Type="http://schemas.openxmlformats.org/officeDocument/2006/relationships/hyperlink" Target="http://www.assainissement-non-collectif.developpement-durable.gouv.fr/IMG/pdf/guide_usager_v3_07092011_cle5ef1d9.pdf" TargetMode="External"/><Relationship Id="rId722" Type="http://schemas.openxmlformats.org/officeDocument/2006/relationships/hyperlink" Target="https://www.legifrance.gouv.fr/jo_pdf.do?id=JORFTEXT000038243157" TargetMode="External"/><Relationship Id="rId1145" Type="http://schemas.openxmlformats.org/officeDocument/2006/relationships/hyperlink" Target="https://www.legifrance.gouv.fr/jorf/id/JORFTEXT000030940812" TargetMode="External"/><Relationship Id="rId89" Type="http://schemas.openxmlformats.org/officeDocument/2006/relationships/hyperlink" Target="https://www.legifrance.gouv.fr/affichTexte.do?cidTexte=JORFTEXT000035428462" TargetMode="External"/><Relationship Id="rId154" Type="http://schemas.openxmlformats.org/officeDocument/2006/relationships/hyperlink" Target="https://www.legifrance.gouv.fr/jo_pdf.do?numJO=0&amp;dateJO=20131128&amp;numTexte=80&amp;pageDebut=19355&amp;pageFin=19362" TargetMode="External"/><Relationship Id="rId361" Type="http://schemas.openxmlformats.org/officeDocument/2006/relationships/hyperlink" Target="https://www.legifrance.gouv.fr/jo_pdf.do?numJO=0&amp;dateJO=20140807&amp;numTexte=76&amp;pageDebut=13263&amp;pageFin=13263" TargetMode="External"/><Relationship Id="rId599" Type="http://schemas.openxmlformats.org/officeDocument/2006/relationships/hyperlink" Target="http://www.assainissement-non-collectif.developpement-durable.gouv.fr/IMG/pdf/guide_utilisation_-_stepurfiltre-fea_-_5_a_20_eh_-_fea_-_avril_2019.pdf" TargetMode="External"/><Relationship Id="rId1005" Type="http://schemas.openxmlformats.org/officeDocument/2006/relationships/hyperlink" Target="https://www.legifrance.gouv.fr/download/pdf?id=Ta4lC9NxVBJnpowWgmcZ8UJ016Se1IuFLL3K0_4tkyo=" TargetMode="External"/><Relationship Id="rId1212" Type="http://schemas.openxmlformats.org/officeDocument/2006/relationships/hyperlink" Target="http://www.assainissement-non-collectif.developpement-durable.gouv.fr/IMG/pdf/220302_ptwe_guide_usager_eparco_filiere_plate_ecorces_de_pin.pdf" TargetMode="External"/><Relationship Id="rId459" Type="http://schemas.openxmlformats.org/officeDocument/2006/relationships/hyperlink" Target="https://www.legifrance.gouv.fr/jo_pdf.do?numJO=0&amp;dateJO=20111117&amp;numTexte=142&amp;pageDebut=19343&amp;pageFin=19348" TargetMode="External"/><Relationship Id="rId666" Type="http://schemas.openxmlformats.org/officeDocument/2006/relationships/hyperlink" Target="https://www.legifrance.gouv.fr/jorf/id/JORFSCTA000030481784" TargetMode="External"/><Relationship Id="rId873" Type="http://schemas.openxmlformats.org/officeDocument/2006/relationships/hyperlink" Target="http://www.assainissement-non-collectif.developpement-durable.gouv.fr/IMG/pdf/guide_utilisation_-_oxyfix_r_90_-_4_5_6_eh_-_mars_2020.pdf" TargetMode="External"/><Relationship Id="rId1089" Type="http://schemas.openxmlformats.org/officeDocument/2006/relationships/hyperlink" Target="http://www.cstb.fr/pdf/atec/GS17-R/AR115288_V4.pdf" TargetMode="External"/><Relationship Id="rId1296" Type="http://schemas.openxmlformats.org/officeDocument/2006/relationships/hyperlink" Target="https://www.cstb.fr/pdf/atec/BATIPEDIA/UMLU-3.pdf" TargetMode="External"/><Relationship Id="rId16" Type="http://schemas.openxmlformats.org/officeDocument/2006/relationships/hyperlink" Target="http://www.assainissement-non-collectif.developpement-durable.gouv.fr/IMG/pdf/guide_usager_sebico_biomeris_biomeris_p_02_07_2018_.pdf" TargetMode="External"/><Relationship Id="rId221" Type="http://schemas.openxmlformats.org/officeDocument/2006/relationships/hyperlink" Target="http://www.assainissement-non-collectif.developpement-durable.gouv.fr/IMG/pdf/guide_usager_Stratepur_cle7c8ae1.pdf" TargetMode="External"/><Relationship Id="rId319" Type="http://schemas.openxmlformats.org/officeDocument/2006/relationships/hyperlink" Target="http://www.assainissement-non-collectif.developpement-durable.gouv.fr/IMG/pdf/guide-usager-OXYFILTRE-9_cle54ec1e.pdf" TargetMode="External"/><Relationship Id="rId526" Type="http://schemas.openxmlformats.org/officeDocument/2006/relationships/hyperlink" Target="https://www.legifrance.gouv.fr/jo_pdf.do?numJO=0&amp;dateJO=20121018&amp;numTexte=79&amp;pageDebut=16260&amp;pageFin=16267" TargetMode="External"/><Relationship Id="rId1156" Type="http://schemas.openxmlformats.org/officeDocument/2006/relationships/hyperlink" Target="https://www.legifrance.gouv.fr/jorf/id/JORFTEXT000029546505" TargetMode="External"/><Relationship Id="rId733" Type="http://schemas.openxmlformats.org/officeDocument/2006/relationships/hyperlink" Target="https://www.legifrance.gouv.fr/jo_pdf.do?id=JORFTEXT000037453527" TargetMode="External"/><Relationship Id="rId940" Type="http://schemas.openxmlformats.org/officeDocument/2006/relationships/hyperlink" Target="https://www.legifrance.gouv.fr/download/file/SfGXxtP6MStsEgD2UTK0vzU8Spf4sUnWHzFTgJyAJd4=/JOE_TEXTE" TargetMode="External"/><Relationship Id="rId1016" Type="http://schemas.openxmlformats.org/officeDocument/2006/relationships/hyperlink" Target="https://www.google.com/url?sa=t&amp;rct=j&amp;q=&amp;esrc=s&amp;source=web&amp;cd=&amp;ved=2ahUKEwik8rjB_-DzAhUFzoUKHQkUCqoQFnoECAsQAQ&amp;url=http%3A%2F%2Fwww.assainissement-non-collectif.developpement-durable.gouv.fr%2FIMG%2Fpdf%2Fannexe_4_-_guide_utilisation_-_hydrostep_-_6eh_9_eh_12_eh_-_oct_2020.pdf&amp;usg=AOvVaw0wymnCOI4d6muToZCtMdb4" TargetMode="External"/><Relationship Id="rId165" Type="http://schemas.openxmlformats.org/officeDocument/2006/relationships/hyperlink" Target="https://www.legifrance.gouv.fr/jo_pdf.do?numJO=0&amp;dateJO=20140807&amp;numTexte=76&amp;pageDebut=13263&amp;pageFin=13263" TargetMode="External"/><Relationship Id="rId372" Type="http://schemas.openxmlformats.org/officeDocument/2006/relationships/hyperlink" Target="https://www.legifrance.gouv.fr/jo_pdf.do?numJO=0&amp;dateJO=20140807&amp;numTexte=76&amp;pageDebut=13263&amp;pageFin=13263" TargetMode="External"/><Relationship Id="rId677" Type="http://schemas.openxmlformats.org/officeDocument/2006/relationships/hyperlink" Target="https://www.legifrance.gouv.fr/jorf/id/JORFSCTA000030481784" TargetMode="External"/><Relationship Id="rId800" Type="http://schemas.openxmlformats.org/officeDocument/2006/relationships/hyperlink" Target="https://www.legifrance.gouv.fr/download/pdf?id=sGt3i8i_ksaZ36yUVJZfA8xGiHQEsOZXZhGyLzLEk-k=" TargetMode="External"/><Relationship Id="rId1223" Type="http://schemas.openxmlformats.org/officeDocument/2006/relationships/hyperlink" Target="https://www.assainissement-non-collectif.developpement-durable.gouv.fr/IMG/pdf/guide_de_l_usager_monoblock-3-5_v3-2.pdf" TargetMode="External"/><Relationship Id="rId232" Type="http://schemas.openxmlformats.org/officeDocument/2006/relationships/hyperlink" Target="https://www.legifrance.gouv.fr/jo_pdf.do?numJO=0&amp;dateJO=20130419&amp;numTexte=79&amp;pageDebut=06924&amp;pageFin=06930" TargetMode="External"/><Relationship Id="rId884" Type="http://schemas.openxmlformats.org/officeDocument/2006/relationships/hyperlink" Target="https://www.legifrance.gouv.fr/download/file/vZA2B228w4Cf0lNBwbeE0L0T8Zs-_AL4VivXOHPhQm0=/JOE_TEXTE" TargetMode="External"/><Relationship Id="rId27" Type="http://schemas.openxmlformats.org/officeDocument/2006/relationships/hyperlink" Target="http://www.assainissement-non-collectif.developpement-durable.gouv.fr/IMG/pdf/2017-06-19_guide_utilisation_-_stepurfiltre_5a20_eh_v2-_juin_2017.pdf" TargetMode="External"/><Relationship Id="rId537" Type="http://schemas.openxmlformats.org/officeDocument/2006/relationships/hyperlink" Target="http://www.assainissement-non-collectif.developpement-durable.gouv.fr/IMG/pdf/Guide_EPURFIX_EPURFLO_PRECOFLO_ECOFLO-4_a_20_EH-V5_juillet_2012_cle09668e.pdf" TargetMode="External"/><Relationship Id="rId744" Type="http://schemas.openxmlformats.org/officeDocument/2006/relationships/hyperlink" Target="https://www.legifrance.gouv.fr/jo_pdf.do?id=JORFTEXT000037213969" TargetMode="External"/><Relationship Id="rId951" Type="http://schemas.openxmlformats.org/officeDocument/2006/relationships/hyperlink" Target="https://www.legifrance.gouv.fr/download/file/CoILEsmqgGwc9LcU9AwzAx8pp1CeIULRmVCw89ReZjY=/JOE_TEXTE" TargetMode="External"/><Relationship Id="rId1167" Type="http://schemas.openxmlformats.org/officeDocument/2006/relationships/hyperlink" Target="http://www.assainissement-non-collectif.developpement-durable.gouv.fr/IMG/pdf/2021_11_29_avis_agrement_aquatiris_carex.pdf" TargetMode="External"/><Relationship Id="rId80" Type="http://schemas.openxmlformats.org/officeDocument/2006/relationships/hyperlink" Target="http://www.assainissement-non-collectif.developpement-durable.gouv.fr/IMG/pdf/guide_d_utilisation_-_OXYFIX_LG-90_MB_-_4_a_20_EH_-_ELOY_WATER.pdf" TargetMode="External"/><Relationship Id="rId176" Type="http://schemas.openxmlformats.org/officeDocument/2006/relationships/hyperlink" Target="https://www.legifrance.gouv.fr/jo_pdf.do?id=JORFTEXT000038425146" TargetMode="External"/><Relationship Id="rId383" Type="http://schemas.openxmlformats.org/officeDocument/2006/relationships/hyperlink" Target="https://www.legifrance.gouv.fr/jo_pdf.do?numJO=0&amp;dateJO=20140807&amp;numTexte=76&amp;pageDebut=13263&amp;pageFin=13263" TargetMode="External"/><Relationship Id="rId590" Type="http://schemas.openxmlformats.org/officeDocument/2006/relationships/hyperlink" Target="https://www.legifrance.gouv.fr/jo_pdf.do?id=JORFTEXT000036556418" TargetMode="External"/><Relationship Id="rId604" Type="http://schemas.openxmlformats.org/officeDocument/2006/relationships/hyperlink" Target="https://www.legifrance.gouv.fr/jo_pdf.do?numJO=0&amp;dateJO=20151006&amp;numTexte=48&amp;pageDebut=18121&amp;pageFin=18125" TargetMode="External"/><Relationship Id="rId811" Type="http://schemas.openxmlformats.org/officeDocument/2006/relationships/hyperlink" Target="https://www.legifrance.gouv.fr/jo_pdf.do?id=JORFTEXT000032676809" TargetMode="External"/><Relationship Id="rId1027" Type="http://schemas.openxmlformats.org/officeDocument/2006/relationships/hyperlink" Target="https://www.google.com/url?sa=t&amp;rct=j&amp;q=&amp;esrc=s&amp;source=web&amp;cd=&amp;cad=rja&amp;uact=8&amp;ved=2ahUKEwiztamI9eLzAhVNCxoKHZwZADIQFnoECAgQAQ&amp;url=https%3A%2F%2Fwww.legifrance.gouv.fr%2Fjorf%2Fid%2FJORFTEXT000043115421&amp;usg=AOvVaw0_Qz7KPCHrczkUIncpd6oB" TargetMode="External"/><Relationship Id="rId1234" Type="http://schemas.openxmlformats.org/officeDocument/2006/relationships/hyperlink" Target="https://evaluation.cstb.fr/fr/avis-technique/detail/17.1-18-333_v3/" TargetMode="External"/><Relationship Id="rId243" Type="http://schemas.openxmlformats.org/officeDocument/2006/relationships/hyperlink" Target="https://www.legifrance.gouv.fr/jo_pdf.do?numJO=0&amp;dateJO=20120512&amp;numTexte=52&amp;pageDebut=09047&amp;pageFin=09050" TargetMode="External"/><Relationship Id="rId450" Type="http://schemas.openxmlformats.org/officeDocument/2006/relationships/hyperlink" Target="http://www.assainissement-non-collectif.developpement-durable.gouv.fr/IMG/pdf/Guide_EPURFIX_EPURFLO_PRECOFLO_ECOFLO-4_a_20_EH-V5_juillet_2012_cle09668e.pdf" TargetMode="External"/><Relationship Id="rId688" Type="http://schemas.openxmlformats.org/officeDocument/2006/relationships/hyperlink" Target="https://www.legifrance.gouv.fr/download/file/X6NsulbQlBUbhctbm-pPguDTZZitZcIPsOJlZtKk3BY=/JOE_TEXTE" TargetMode="External"/><Relationship Id="rId895" Type="http://schemas.openxmlformats.org/officeDocument/2006/relationships/hyperlink" Target="http://www.assainissement-non-collectif.developpement-durable.gouv.fr/IMG/pdf/guide_usager_epur_biofrance_29_04_2020.pdf" TargetMode="External"/><Relationship Id="rId909" Type="http://schemas.openxmlformats.org/officeDocument/2006/relationships/hyperlink" Target="https://www.legifrance.gouv.fr/download/file/HrhdEsE18axyGI9e3C_3dquvitwmBv6AJRZKkEUNJLk=/JOE_TEXTE" TargetMode="External"/><Relationship Id="rId1080" Type="http://schemas.openxmlformats.org/officeDocument/2006/relationships/hyperlink" Target="http://www.cstb.fr/pdf/atec/GS17-R/AR117331_V2.pdf" TargetMode="External"/><Relationship Id="rId1301" Type="http://schemas.openxmlformats.org/officeDocument/2006/relationships/ctrlProp" Target="../ctrlProps/ctrlProp2.xml"/><Relationship Id="rId38" Type="http://schemas.openxmlformats.org/officeDocument/2006/relationships/hyperlink" Target="http://www.assainissement-non-collectif.developpement-durable.gouv.fr/IMG/pdf/guide_d_utilisation_-_biomatic_6-12_eh_-_2017-12-22.pdf" TargetMode="External"/><Relationship Id="rId103" Type="http://schemas.openxmlformats.org/officeDocument/2006/relationships/hyperlink" Target="http://www.assainissement-non-collectif.developpement-durable.gouv.fr/IMG/pdf/Guide_a_l_usager_-_Biorock_D10FR-R_-_Mars_2014_cle128172.pdf" TargetMode="External"/><Relationship Id="rId310" Type="http://schemas.openxmlformats.org/officeDocument/2006/relationships/hyperlink" Target="http://www.assainissement-non-collectif.developpement-durable.gouv.fr/IMG/pdf/Guide_d_utilisation_-_Vegepure_Compact_-_4_a_20EH_-_14_janvier_2013_cle213ed2.pdf" TargetMode="External"/><Relationship Id="rId548" Type="http://schemas.openxmlformats.org/officeDocument/2006/relationships/hyperlink" Target="https://www.legifrance.gouv.fr/jo_pdf.do?numJO=0&amp;dateJO=20151010&amp;numTexte=55&amp;pageDebut=18898&amp;pageFin=18907" TargetMode="External"/><Relationship Id="rId755" Type="http://schemas.openxmlformats.org/officeDocument/2006/relationships/hyperlink" Target="https://www.legifrance.gouv.fr/jo_pdf.do?id=JORFTEXT000035450942" TargetMode="External"/><Relationship Id="rId962" Type="http://schemas.openxmlformats.org/officeDocument/2006/relationships/hyperlink" Target="https://www.legifrance.gouv.fr/download/file/7RT_9jn3Qm5vOoMEamwxDtCXZ2OTtqtdiV0iW9kWfKY=/JOE_TEXTE" TargetMode="External"/><Relationship Id="rId1178" Type="http://schemas.openxmlformats.org/officeDocument/2006/relationships/hyperlink" Target="http://www.assainissement-non-collectif.developpement-durable.gouv.fr/IMG/pdf/2022_02_22_avis_agrement_rikutec_actifiltre_185.pdf" TargetMode="External"/><Relationship Id="rId91" Type="http://schemas.openxmlformats.org/officeDocument/2006/relationships/hyperlink" Target="https://www.legifrance.gouv.fr/jo_pdf.do?numJO=0&amp;dateJO=20141002&amp;numTexte=108&amp;pageDebut=16044&amp;pageFin=16044" TargetMode="External"/><Relationship Id="rId187" Type="http://schemas.openxmlformats.org/officeDocument/2006/relationships/hyperlink" Target="http://www.assainissement-non-collectif.developpement-durable.gouv.fr/IMG/pdf/guide_Clair_Epur_cle1b659a.pdf" TargetMode="External"/><Relationship Id="rId394" Type="http://schemas.openxmlformats.org/officeDocument/2006/relationships/hyperlink" Target="http://www.assainissement-non-collectif.developpement-durable.gouv.fr/IMG/pdf/Guide_utilisation-Gamme_Filtre_a_fragments_de_coco_ECOFLO_4_a_20_EH_-_Decembre_2013_cle0616aa.pdf" TargetMode="External"/><Relationship Id="rId408" Type="http://schemas.openxmlformats.org/officeDocument/2006/relationships/hyperlink" Target="http://www.assainissement-non-collectif.developpement-durable.gouv.fr/IMG/pdf/Guide_utilisation-Gamme_Filtre_a_fragments_de_coco_ECOFLO_4_a_20_EH_-_Decembre_2013_cle0616aa.pdf" TargetMode="External"/><Relationship Id="rId615" Type="http://schemas.openxmlformats.org/officeDocument/2006/relationships/hyperlink" Target="https://www.legifrance.gouv.fr/jo_pdf.do?id=JORFTEXT000038432242" TargetMode="External"/><Relationship Id="rId822" Type="http://schemas.openxmlformats.org/officeDocument/2006/relationships/hyperlink" Target="http://www.assainissement-non-collectif.developpement-durable.gouv.fr/IMG/pdf/Guide_usager_Remosa_Gamme_Necor_02_02_2016.pdf" TargetMode="External"/><Relationship Id="rId1038" Type="http://schemas.openxmlformats.org/officeDocument/2006/relationships/hyperlink" Target="http://www.assainissement-non-collectif.developpement-durable.gouv.fr/IMG/pdf/guide_usager_rikutec_actifiltreo_185_12_07_2021-2.pdf" TargetMode="External"/><Relationship Id="rId1245" Type="http://schemas.openxmlformats.org/officeDocument/2006/relationships/hyperlink" Target="https://evaluation.cstb.fr/fr/avis-technique/detail/17.1-18-333_v3/" TargetMode="External"/><Relationship Id="rId254" Type="http://schemas.openxmlformats.org/officeDocument/2006/relationships/hyperlink" Target="http://www.assainissement-non-collectif.developpement-durable.gouv.fr/IMG/pdf/guide_usager_Stratepur_cle7c8ae1.pdf" TargetMode="External"/><Relationship Id="rId699" Type="http://schemas.openxmlformats.org/officeDocument/2006/relationships/hyperlink" Target="https://www.legifrance.gouv.fr/jo_pdf.do?numJO=0&amp;dateJO=20150618&amp;numTexte=135&amp;pageDebut=10046&amp;pageFin=10049" TargetMode="External"/><Relationship Id="rId1091" Type="http://schemas.openxmlformats.org/officeDocument/2006/relationships/hyperlink" Target="http://www.cstb.fr/pdf/atec/GS17-R/AR115288_V4.pdf" TargetMode="External"/><Relationship Id="rId1105" Type="http://schemas.openxmlformats.org/officeDocument/2006/relationships/hyperlink" Target="http://www.cstb.fr/pdf/atec/GS17-R/AR119334_V4.pdf" TargetMode="External"/><Relationship Id="rId49" Type="http://schemas.openxmlformats.org/officeDocument/2006/relationships/hyperlink" Target="http://www.assainissement-non-collectif.developpement-durable.gouv.fr/IMG/pdf/guide_d_utilisation_Actibloc_50-50_LT_12EH_fevrier_2016.pdf" TargetMode="External"/><Relationship Id="rId114" Type="http://schemas.openxmlformats.org/officeDocument/2006/relationships/hyperlink" Target="http://www.assainissement-non-collectif.developpement-durable.gouv.fr/IMG/pdf/guide_d_utilisation_-_phytostation_annexes_-_3_a_18_eh_-_octobre_2018.pdf" TargetMode="External"/><Relationship Id="rId461" Type="http://schemas.openxmlformats.org/officeDocument/2006/relationships/hyperlink" Target="http://www.assainissement-non-collectif.developpement-durable.gouv.fr/IMG/pdf/guide_usager_v3_07092011_cle5ef1d9.pdf" TargetMode="External"/><Relationship Id="rId559" Type="http://schemas.openxmlformats.org/officeDocument/2006/relationships/hyperlink" Target="https://www.legifrance.gouv.fr/jo_pdf.do?numJO=0&amp;dateJO=20131222&amp;numTexte=112&amp;pageDebut=21009&amp;pageFin=21021" TargetMode="External"/><Relationship Id="rId766" Type="http://schemas.openxmlformats.org/officeDocument/2006/relationships/hyperlink" Target="https://www.legifrance.gouv.fr/jo_pdf.do?id=JORFTEXT000032862296" TargetMode="External"/><Relationship Id="rId1189" Type="http://schemas.openxmlformats.org/officeDocument/2006/relationships/hyperlink" Target="http://www.assainissement-non-collectif.developpement-durable.gouv.fr/IMG/pdf/2022_02_22_avis_agrement_rikutec_actifiltre_185.pdf" TargetMode="External"/><Relationship Id="rId198" Type="http://schemas.openxmlformats.org/officeDocument/2006/relationships/hyperlink" Target="http://www.assainissement-non-collectif.developpement-durable.gouv.fr/IMG/pdf/Guide_d_utilisation-STRATEPUR-4_a_20_EH-V2_avril_2012_cle0c4e97.pdf" TargetMode="External"/><Relationship Id="rId321" Type="http://schemas.openxmlformats.org/officeDocument/2006/relationships/hyperlink" Target="https://www.legifrance.gouv.fr/jo_pdf.do?id=JORFTEXT000032724017" TargetMode="External"/><Relationship Id="rId419" Type="http://schemas.openxmlformats.org/officeDocument/2006/relationships/hyperlink" Target="http://www.assainissement-non-collectif.developpement-durable.gouv.fr/IMG/pdf/Guide_utilisation-Gamme_Filtre_a_fragments_de_coco_ECOFLO_4_a_20_EH_-_Decembre_2013_cle0616aa.pdf" TargetMode="External"/><Relationship Id="rId626" Type="http://schemas.openxmlformats.org/officeDocument/2006/relationships/hyperlink" Target="http://www.assainissement-non-collectif.developpement-durable.gouv.fr/IMG/pdf/guide_usager_tricel_tricel_seta_simplex__16_09_2019.pdf" TargetMode="External"/><Relationship Id="rId973" Type="http://schemas.openxmlformats.org/officeDocument/2006/relationships/hyperlink" Target="https://www.legifrance.gouv.fr/jorf/id/JORFTEXT000026123148/" TargetMode="External"/><Relationship Id="rId1049" Type="http://schemas.openxmlformats.org/officeDocument/2006/relationships/hyperlink" Target="http://www.assainissement-non-collectif.developpement-durable.gouv.fr/IMG/pdf/2021_06_21_avis_agrement_abas_-_filtre_simbiose_sb.pdf" TargetMode="External"/><Relationship Id="rId1256" Type="http://schemas.openxmlformats.org/officeDocument/2006/relationships/hyperlink" Target="https://evaluation.cstb.fr/fr/avis-technique/detail/17.1-18-333_v3/" TargetMode="External"/><Relationship Id="rId833" Type="http://schemas.openxmlformats.org/officeDocument/2006/relationships/hyperlink" Target="http://www.assainissement-non-collectif.developpement-durable.gouv.fr/IMG/pdf/guide_usager_rikutec_actibloc_08-06-2020.pdf" TargetMode="External"/><Relationship Id="rId1116" Type="http://schemas.openxmlformats.org/officeDocument/2006/relationships/hyperlink" Target="http://www.cstb.fr/pdf/atec/GS17-R/AR117330_V3.pdf" TargetMode="External"/><Relationship Id="rId265" Type="http://schemas.openxmlformats.org/officeDocument/2006/relationships/hyperlink" Target="http://www.assainissement-non-collectif.developpement-durable.gouv.fr/IMG/pdf/Guide_d_utilisation-EPURBA_COMBACT-4_a_20_EH-V3_janvier_2013_cle7a1b4f.pdf" TargetMode="External"/><Relationship Id="rId472" Type="http://schemas.openxmlformats.org/officeDocument/2006/relationships/hyperlink" Target="http://www.assainissement-non-collectif.developpement-durable.gouv.fr/IMG/pdf/guide_usager_v3_07092011_cle5ef1d9.pdf" TargetMode="External"/><Relationship Id="rId900" Type="http://schemas.openxmlformats.org/officeDocument/2006/relationships/hyperlink" Target="http://www.assainissement-non-collectif.developpement-durable.gouv.fr/IMG/pdf/guide_usager_epur_biofrance_29_04_2020.pdf" TargetMode="External"/><Relationship Id="rId125" Type="http://schemas.openxmlformats.org/officeDocument/2006/relationships/hyperlink" Target="https://www.legifrance.gouv.fr/jo_pdf.do?numJO=0&amp;dateJO=20131222&amp;numTexte=112&amp;pageDebut=21009&amp;pageFin=21021" TargetMode="External"/><Relationship Id="rId332" Type="http://schemas.openxmlformats.org/officeDocument/2006/relationships/hyperlink" Target="https://www.legifrance.gouv.fr/jo_pdf.do?numJO=0&amp;dateJO=20121103&amp;numTexte=124&amp;pageDebut=17248&amp;pageFin=17256" TargetMode="External"/><Relationship Id="rId777" Type="http://schemas.openxmlformats.org/officeDocument/2006/relationships/hyperlink" Target="https://www.legifrance.gouv.fr/jo_pdf.do?id=JORFTEXT000032097914" TargetMode="External"/><Relationship Id="rId984" Type="http://schemas.openxmlformats.org/officeDocument/2006/relationships/hyperlink" Target="http://www.assainissement-non-collectif.developpement-durable.gouv.fr/IMG/pdf/guide_usager-aquatec_vfl_at_-07_04_2021.pdf" TargetMode="External"/><Relationship Id="rId637" Type="http://schemas.openxmlformats.org/officeDocument/2006/relationships/hyperlink" Target="http://www.assainissement-non-collectif.developpement-durable.gouv.fr/IMG/pdf/guide_utilisation_-_bionut_2_fs_-_4_a_20_eh_-_novembre_19.pdf" TargetMode="External"/><Relationship Id="rId844" Type="http://schemas.openxmlformats.org/officeDocument/2006/relationships/hyperlink" Target="http://www.assainissement-non-collectif.developpement-durable.gouv.fr/IMG/pdf/guide_usager_rikutec_acticlever_08-06-2020.pdf" TargetMode="External"/><Relationship Id="rId1267" Type="http://schemas.openxmlformats.org/officeDocument/2006/relationships/hyperlink" Target="https://evaluation.cstb.fr/fr/avis-technique/detail/17.1-18-333_v3/" TargetMode="External"/><Relationship Id="rId276" Type="http://schemas.openxmlformats.org/officeDocument/2006/relationships/hyperlink" Target="https://www.legifrance.gouv.fr/jo_pdf.do?numJO=0&amp;dateJO=20120512&amp;numTexte=53&amp;pageDebut=09050&amp;pageFin=09052" TargetMode="External"/><Relationship Id="rId483" Type="http://schemas.openxmlformats.org/officeDocument/2006/relationships/hyperlink" Target="http://www.assainissement-non-collectif.developpement-durable.gouv.fr/IMG/pdf/guide_usager_v3_07092011_cle5ef1d9.pdf" TargetMode="External"/><Relationship Id="rId690" Type="http://schemas.openxmlformats.org/officeDocument/2006/relationships/hyperlink" Target="https://www.legifrance.gouv.fr/download/file/X6NsulbQlBUbhctbm-pPguDTZZitZcIPsOJlZtKk3BY=/JOE_TEXTE" TargetMode="External"/><Relationship Id="rId704" Type="http://schemas.openxmlformats.org/officeDocument/2006/relationships/hyperlink" Target="https://www.legifrance.gouv.fr/jo_pdf.do?numJO=0&amp;dateJO=20150618&amp;numTexte=135&amp;pageDebut=10046&amp;pageFin=10049" TargetMode="External"/><Relationship Id="rId911" Type="http://schemas.openxmlformats.org/officeDocument/2006/relationships/hyperlink" Target="https://www.legifrance.gouv.fr/download/file/2zUcOfUGIp4PHzNyDyhPANxbNeBfV3AR3mH8mkFXiGE=/JOE_TEXTE" TargetMode="External"/><Relationship Id="rId1127" Type="http://schemas.openxmlformats.org/officeDocument/2006/relationships/hyperlink" Target="https://www.legifrance.gouv.fr/jorf/id/JORFTEXT000024546308" TargetMode="External"/><Relationship Id="rId40" Type="http://schemas.openxmlformats.org/officeDocument/2006/relationships/hyperlink" Target="http://www.assainissement-non-collectif.developpement-durable.gouv.fr/IMG/pdf/guide_usager_epur_biofrance_passive_23_05_2017.pdf" TargetMode="External"/><Relationship Id="rId136" Type="http://schemas.openxmlformats.org/officeDocument/2006/relationships/hyperlink" Target="https://www.legifrance.gouv.fr/jo_pdf.do?numJO=0&amp;dateJO=20131222&amp;numTexte=111&amp;pageDebut=21005&amp;pageFin=21009" TargetMode="External"/><Relationship Id="rId343" Type="http://schemas.openxmlformats.org/officeDocument/2006/relationships/hyperlink" Target="http://www.assainissement-non-collectif.developpement-durable.gouv.fr/IMG/pdf/Guide_EPURFIX_EPURFLO_PRECOFLO_ECOFLO-4_a_20_EH-V5_juillet_2012_cle09668e.pdf" TargetMode="External"/><Relationship Id="rId550" Type="http://schemas.openxmlformats.org/officeDocument/2006/relationships/hyperlink" Target="https://www.legifrance.gouv.fr/jo_pdf.do?numJO=0&amp;dateJO=20110910&amp;numTexte=92&amp;pageDebut=15295&amp;pageFin=15297" TargetMode="External"/><Relationship Id="rId788" Type="http://schemas.openxmlformats.org/officeDocument/2006/relationships/hyperlink" Target="https://www.legifrance.gouv.fr/jorf/id/JORFTEXT000030852794" TargetMode="External"/><Relationship Id="rId995" Type="http://schemas.openxmlformats.org/officeDocument/2006/relationships/hyperlink" Target="https://www.legifrance.gouv.fr/download/pdf?id=-2KPBWzS5sRMzi75rq9W90YLTQFtyqpKfv3rVEF8Au0=" TargetMode="External"/><Relationship Id="rId1180" Type="http://schemas.openxmlformats.org/officeDocument/2006/relationships/hyperlink" Target="http://www.assainissement-non-collectif.developpement-durable.gouv.fr/IMG/pdf/2022_02_22_avis_agrement_rikutec_actifiltre_185.pdf" TargetMode="External"/><Relationship Id="rId203" Type="http://schemas.openxmlformats.org/officeDocument/2006/relationships/hyperlink" Target="http://www.assainissement-non-collectif.developpement-durable.gouv.fr/IMG/pdf/Guide_d_utilisation-STRATEPUR-4_a_20_EH-V2_avril_2012_cle0c4e97.pdf" TargetMode="External"/><Relationship Id="rId648" Type="http://schemas.openxmlformats.org/officeDocument/2006/relationships/hyperlink" Target="https://www.legifrance.gouv.fr/jo_pdf.do?id=JORFTEXT000038980928" TargetMode="External"/><Relationship Id="rId855" Type="http://schemas.openxmlformats.org/officeDocument/2006/relationships/hyperlink" Target="http://www.assainissement-non-collectif.developpement-durable.gouv.fr/IMG/pdf/guide_usager_wpl_diamond_dms_28-07-2020.pdf" TargetMode="External"/><Relationship Id="rId1040" Type="http://schemas.openxmlformats.org/officeDocument/2006/relationships/hyperlink" Target="http://www.assainissement-non-collectif.developpement-durable.gouv.fr/IMG/pdf/guide_usager_rikutec_actifiltreo_185_12_07_2021-2.pdf" TargetMode="External"/><Relationship Id="rId1278" Type="http://schemas.openxmlformats.org/officeDocument/2006/relationships/hyperlink" Target="https://evaluation.cstb.fr/fr/avis-technique/detail/17.1-18-333_v3/" TargetMode="External"/><Relationship Id="rId287" Type="http://schemas.openxmlformats.org/officeDocument/2006/relationships/hyperlink" Target="http://www.assainissement-non-collectif.developpement-durable.gouv.fr/IMG/pdf/Guide_d_utilisation_-_Gamme_microstation_aquameris_-_5_8_10EH_-_novembre_2012_cle2111f1.pdf" TargetMode="External"/><Relationship Id="rId410" Type="http://schemas.openxmlformats.org/officeDocument/2006/relationships/hyperlink" Target="http://www.assainissement-non-collectif.developpement-durable.gouv.fr/IMG/pdf/Guide_utilisation-Gamme_Filtre_a_fragments_de_coco_ECOFLO_4_a_20_EH_-_Decembre_2013_cle0616aa.pdf" TargetMode="External"/><Relationship Id="rId494" Type="http://schemas.openxmlformats.org/officeDocument/2006/relationships/hyperlink" Target="http://www.assainissement-non-collectif.developpement-durable.gouv.fr/IMG/pdf/Guide_EPURFIX_EPURFLO_PRECOFLO_ECOFLO-4_a_20_EH-V5_juillet_2012_cle09668e.pdf" TargetMode="External"/><Relationship Id="rId508" Type="http://schemas.openxmlformats.org/officeDocument/2006/relationships/hyperlink" Target="https://www.legifrance.gouv.fr/jo_pdf.do?numJO=0&amp;dateJO=20111117&amp;numTexte=142&amp;pageDebut=19343&amp;pageFin=19348" TargetMode="External"/><Relationship Id="rId715" Type="http://schemas.openxmlformats.org/officeDocument/2006/relationships/hyperlink" Target="https://www.legifrance.gouv.fr/affichTexte.do?cidTexte=JORFTEXT000038510870&amp;dateTexte=&amp;categorieLien=id" TargetMode="External"/><Relationship Id="rId922" Type="http://schemas.openxmlformats.org/officeDocument/2006/relationships/hyperlink" Target="https://www.legifrance.gouv.fr/download/file/W-OqhcwtsQQWPclVXbahTSRvlMueLfCUJnfzyAGVaAc=/JOE_TEXTE" TargetMode="External"/><Relationship Id="rId1138" Type="http://schemas.openxmlformats.org/officeDocument/2006/relationships/hyperlink" Target="https://ascomade.org/agrements/fichiers/DEVL1514670V.pdf" TargetMode="External"/><Relationship Id="rId147" Type="http://schemas.openxmlformats.org/officeDocument/2006/relationships/hyperlink" Target="http://www.assainissement-non-collectif.developpement-durable.gouv.fr/IMG/pdf/3Guide_d_utilisation-STEPIZEN-9EH-Epurbloc_3000_SL-_29_07_13_cle7f676b.pdf" TargetMode="External"/><Relationship Id="rId354" Type="http://schemas.openxmlformats.org/officeDocument/2006/relationships/hyperlink" Target="https://www.legifrance.gouv.fr/jo_pdf.do?numJO=0&amp;dateJO=20140807&amp;numTexte=76&amp;pageDebut=13263&amp;pageFin=13263" TargetMode="External"/><Relationship Id="rId799" Type="http://schemas.openxmlformats.org/officeDocument/2006/relationships/hyperlink" Target="https://www.legifrance.gouv.fr/jo_pdf.do?numJO=0&amp;dateJO=20150203&amp;numTexte=106&amp;pageDebut=01635&amp;pageFin=01635" TargetMode="External"/><Relationship Id="rId1191" Type="http://schemas.openxmlformats.org/officeDocument/2006/relationships/hyperlink" Target="http://www.assainissement-non-collectif.developpement-durable.gouv.fr/IMG/pdf/2022_02_22_avis_agrement_rikutec_actifiltre_185.pdf" TargetMode="External"/><Relationship Id="rId1205" Type="http://schemas.openxmlformats.org/officeDocument/2006/relationships/hyperlink" Target="http://www.assainissement-non-collectif.developpement-durable.gouv.fr/IMG/pdf/220302_ptwe_guide_usager_eparco_filiere_plate_ecorces_de_pin.pdf" TargetMode="External"/><Relationship Id="rId51" Type="http://schemas.openxmlformats.org/officeDocument/2006/relationships/hyperlink" Target="http://www.assainissement-non-collectif.developpement-durable.gouv.fr/IMG/pdf/guide_utilisation_fv-fh-geo-2-20eh-fev18.pdf" TargetMode="External"/><Relationship Id="rId561" Type="http://schemas.openxmlformats.org/officeDocument/2006/relationships/hyperlink" Target="http://www.assainissement-non-collectif.developpement-durable.gouv.fr/IMG/pdf/Guide_d_utilisation-Actibloc_3500-2500_SL-4EH-septembre_2013_cle7a4141.pdf" TargetMode="External"/><Relationship Id="rId659" Type="http://schemas.openxmlformats.org/officeDocument/2006/relationships/hyperlink" Target="https://www.legifrance.gouv.fr/jorf/id/JORFTEXT000030362059" TargetMode="External"/><Relationship Id="rId866" Type="http://schemas.openxmlformats.org/officeDocument/2006/relationships/hyperlink" Target="http://www.assainissement-non-collectif.developpement-durable.gouv.fr/IMG/pdf/guide_usager__bluevita_tornado_27_01_2020.pdf" TargetMode="External"/><Relationship Id="rId1289" Type="http://schemas.openxmlformats.org/officeDocument/2006/relationships/hyperlink" Target="https://www.cstb.fr/pdf/atec/BATIPEDIA/UMLU-3.pdf" TargetMode="External"/><Relationship Id="rId214" Type="http://schemas.openxmlformats.org/officeDocument/2006/relationships/hyperlink" Target="https://www.legifrance.gouv.fr/jo_pdf.do?numJO=0&amp;dateJO=20120512&amp;numTexte=52&amp;pageDebut=09047&amp;pageFin=09050" TargetMode="External"/><Relationship Id="rId298" Type="http://schemas.openxmlformats.org/officeDocument/2006/relationships/hyperlink" Target="https://www.legifrance.gouv.fr/download/pdf?id=17SyjSz0jPswAON0-EVvn-DTZZitZcIPsOJlZtKk3BY=" TargetMode="External"/><Relationship Id="rId421" Type="http://schemas.openxmlformats.org/officeDocument/2006/relationships/hyperlink" Target="http://www.assainissement-non-collectif.developpement-durable.gouv.fr/IMG/pdf/Guide_utilisation-Gamme_Filtre_a_fragments_de_coco_ECOFLO_4_a_20_EH_-_Decembre_2013_cle0616aa.pdf" TargetMode="External"/><Relationship Id="rId519" Type="http://schemas.openxmlformats.org/officeDocument/2006/relationships/hyperlink" Target="http://www.assainissement-non-collectif.developpement-durable.gouv.fr/IMG/pdf/guide_usager_v3_07092011_cle5ef1d9.pdf" TargetMode="External"/><Relationship Id="rId1051" Type="http://schemas.openxmlformats.org/officeDocument/2006/relationships/hyperlink" Target="http://www.assainissement-non-collectif.developpement-durable.gouv.fr/IMG/pdf/2021_06_21_avis_agrement_abas_-_filtre_simbiose_sb.pdf" TargetMode="External"/><Relationship Id="rId1149" Type="http://schemas.openxmlformats.org/officeDocument/2006/relationships/hyperlink" Target="https://www.legifrance.gouv.fr/jorf/id/JORFTEXT000031273599" TargetMode="External"/><Relationship Id="rId158" Type="http://schemas.openxmlformats.org/officeDocument/2006/relationships/hyperlink" Target="https://www.legifrance.gouv.fr/jo_pdf.do?numJO=0&amp;dateJO=20130413&amp;numTexte=104&amp;pageDebut=06159&amp;pageFin=06167" TargetMode="External"/><Relationship Id="rId726" Type="http://schemas.openxmlformats.org/officeDocument/2006/relationships/hyperlink" Target="https://www.legifrance.gouv.fr/jo_pdf.do?id=JORFTEXT000038243157" TargetMode="External"/><Relationship Id="rId933" Type="http://schemas.openxmlformats.org/officeDocument/2006/relationships/hyperlink" Target="https://www.legifrance.gouv.fr/download/file/yRvwyit-Q8ADlEOqp7mOUe92ZXKkmcYqz9e8z2Mrufc=/JOE_TEXTE" TargetMode="External"/><Relationship Id="rId1009" Type="http://schemas.openxmlformats.org/officeDocument/2006/relationships/hyperlink" Target="https://www.google.com/url?sa=t&amp;rct=j&amp;q=&amp;esrc=s&amp;source=web&amp;cd=&amp;ved=2ahUKEwionteG8ODzAhWD4YUKHUtVDLIQFnoECAcQAQ&amp;url=http%3A%2F%2Fwww.assainissement-non-collectif.developpement-durable.gouv.fr%2FIMG%2Fpdf%2Fguide_usager_innoclair__gamme-nouvelle-generation_06-11-2020-2.pdf&amp;usg=AOvVaw2mDyV1YnmrhskYm0y1OKDT" TargetMode="External"/><Relationship Id="rId62" Type="http://schemas.openxmlformats.org/officeDocument/2006/relationships/hyperlink" Target="http://www.assainissement-non-collectif.developpement-durable.gouv.fr/IMG/pdf/Guide_a_l_usager_-_REMACLE_-_Thetis_Clean_5_EH_-_02_04_2015.pdf" TargetMode="External"/><Relationship Id="rId365" Type="http://schemas.openxmlformats.org/officeDocument/2006/relationships/hyperlink" Target="https://www.legifrance.gouv.fr/jo_pdf.do?numJO=0&amp;dateJO=20140807&amp;numTexte=76&amp;pageDebut=13263&amp;pageFin=13263" TargetMode="External"/><Relationship Id="rId572" Type="http://schemas.openxmlformats.org/officeDocument/2006/relationships/hyperlink" Target="http://www.assainissement-non-collectif.developpement-durable.gouv.fr/IMG/pdf/guide_utilisation_-_stepurfiltre-fea_-_5_a_20_eh_-_fea_-_avril_2019.pdf" TargetMode="External"/><Relationship Id="rId1216" Type="http://schemas.openxmlformats.org/officeDocument/2006/relationships/hyperlink" Target="http://www.assainissement-non-collectif.developpement-durable.gouv.fr/IMG/pdf/guide_usager_biorock_ecorock_solution_24_mars_2017-2.pdf" TargetMode="External"/><Relationship Id="rId225" Type="http://schemas.openxmlformats.org/officeDocument/2006/relationships/hyperlink" Target="https://www.legifrance.gouv.fr/jo_pdf.do?numJO=0&amp;dateJO=20130419&amp;numTexte=79&amp;pageDebut=06924&amp;pageFin=06930" TargetMode="External"/><Relationship Id="rId432" Type="http://schemas.openxmlformats.org/officeDocument/2006/relationships/hyperlink" Target="http://www.assainissement-non-collectif.developpement-durable.gouv.fr/IMG/pdf/Guide_utilisation-Gamme_Filtre_a_fragments_de_coco_EPURFIX_5_a_20_EH_-_Juin_2014_cle766dd1.pdf" TargetMode="External"/><Relationship Id="rId877" Type="http://schemas.openxmlformats.org/officeDocument/2006/relationships/hyperlink" Target="https://www.legifrance.gouv.fr/download/file/vZA2B228w4Cf0lNBwbeE0L0T8Zs-_AL4VivXOHPhQm0=/JOE_TEXTE" TargetMode="External"/><Relationship Id="rId1062" Type="http://schemas.openxmlformats.org/officeDocument/2006/relationships/hyperlink" Target="http://www.assainissement-non-collectif.developpement-durable.gouv.fr/IMG/pdf/guide_usager_abas_simbiose_fb_et_fbri_15_06_2021.pdf" TargetMode="External"/><Relationship Id="rId737" Type="http://schemas.openxmlformats.org/officeDocument/2006/relationships/hyperlink" Target="https://www.legifrance.gouv.fr/jo_pdf.do?id=JORFTEXT000037453527" TargetMode="External"/><Relationship Id="rId944" Type="http://schemas.openxmlformats.org/officeDocument/2006/relationships/hyperlink" Target="https://www.legifrance.gouv.fr/download/file/IY6psfFgr1JsTj4aNalD6sAH6Jhdq_FfXc3_EJXu4WE=/JOE_TEXTE" TargetMode="External"/><Relationship Id="rId73" Type="http://schemas.openxmlformats.org/officeDocument/2006/relationships/hyperlink" Target="http://www.assainissement-non-collectif.developpement-durable.gouv.fr/IMG/pdf/Guide_de_l_usager-ELOYWATER-OXYFIX_C-90MB_cle6e742d.pdf" TargetMode="External"/><Relationship Id="rId169" Type="http://schemas.openxmlformats.org/officeDocument/2006/relationships/hyperlink" Target="https://www.legifrance.gouv.fr/download/file/UuN1JZaaSul0dkQMrRaDHzC5eJoxjr9mNBfe8pI76xQ=/JOE_TEXTE" TargetMode="External"/><Relationship Id="rId376" Type="http://schemas.openxmlformats.org/officeDocument/2006/relationships/hyperlink" Target="https://www.legifrance.gouv.fr/jo_pdf.do?numJO=0&amp;dateJO=20140807&amp;numTexte=76&amp;pageDebut=13263&amp;pageFin=13263" TargetMode="External"/><Relationship Id="rId583" Type="http://schemas.openxmlformats.org/officeDocument/2006/relationships/hyperlink" Target="http://www.assainissement-non-collectif.developpement-durable.gouv.fr/IMG/pdf/guide_utilisation_-_5_a_15_eh_-_bio-unik_-_juillet19.pdf" TargetMode="External"/><Relationship Id="rId790" Type="http://schemas.openxmlformats.org/officeDocument/2006/relationships/hyperlink" Target="https://www.legifrance.gouv.fr/jorf/id/JORFTEXT000030824659" TargetMode="External"/><Relationship Id="rId804" Type="http://schemas.openxmlformats.org/officeDocument/2006/relationships/hyperlink" Target="https://www.legifrance.gouv.fr/jo_pdf.do?id=JORFTEXT000032321132" TargetMode="External"/><Relationship Id="rId1227" Type="http://schemas.openxmlformats.org/officeDocument/2006/relationships/hyperlink" Target="https://www.assainissement-non-collectif.developpement-durable.gouv.fr/IMG/pdf/2022-28-09_avis_d_agrement_gamme-hydrostep-2.pdf" TargetMode="External"/><Relationship Id="rId4" Type="http://schemas.openxmlformats.org/officeDocument/2006/relationships/hyperlink" Target="http://www.assainissement-non-collectif.developpement-durable.gouv.fr/IMG/pdf/guide_usager_tricel__tricel_novo_fr_27_02_2019.pdf" TargetMode="External"/><Relationship Id="rId236" Type="http://schemas.openxmlformats.org/officeDocument/2006/relationships/hyperlink" Target="http://www.assainissement-non-collectif.developpement-durable.gouv.fr/IMG/pdf/Guide_d_utilisation-STRATEPUR-4_a_20_EH-V2_avril_2012_cle0c4e97.pdf" TargetMode="External"/><Relationship Id="rId443" Type="http://schemas.openxmlformats.org/officeDocument/2006/relationships/hyperlink" Target="https://www.legifrance.gouv.fr/jo_pdf.do?numJO=0&amp;dateJO=20121018&amp;numTexte=79&amp;pageDebut=16260&amp;pageFin=16267" TargetMode="External"/><Relationship Id="rId650" Type="http://schemas.openxmlformats.org/officeDocument/2006/relationships/hyperlink" Target="https://www.legifrance.gouv.fr/jo_pdf.do?id=JORFTEXT000038980928" TargetMode="External"/><Relationship Id="rId888" Type="http://schemas.openxmlformats.org/officeDocument/2006/relationships/hyperlink" Target="file:///D:\Professionnels\Suivi_fili&#195;&#168;re\Doc_frabricant\Epur\joe_20191031_0254_0191.pdf" TargetMode="External"/><Relationship Id="rId1073" Type="http://schemas.openxmlformats.org/officeDocument/2006/relationships/hyperlink" Target="http://www.cstb.fr/pdf/atec/GS17-R/AR117331_V2.pdf" TargetMode="External"/><Relationship Id="rId1280" Type="http://schemas.openxmlformats.org/officeDocument/2006/relationships/hyperlink" Target="https://evaluation.cstb.fr/fr/avis-technique/detail/17.1-18-333_v3/" TargetMode="External"/><Relationship Id="rId303" Type="http://schemas.openxmlformats.org/officeDocument/2006/relationships/hyperlink" Target="http://www.assainissement-non-collectif.developpement-durable.gouv.fr/IMG/pdf/Dossier_usager_SMVE_Juillet_2011_version_6_cle7311e8.pdf" TargetMode="External"/><Relationship Id="rId748" Type="http://schemas.openxmlformats.org/officeDocument/2006/relationships/hyperlink" Target="https://www.legifrance.gouv.fr/jo_pdf.do?id=JORFTEXT000036863559" TargetMode="External"/><Relationship Id="rId955" Type="http://schemas.openxmlformats.org/officeDocument/2006/relationships/hyperlink" Target="https://www.legifrance.gouv.fr/download/file/qkByIycnpNEF8EGlklXS1DJ0Iq9rvWzogxiV2x75g0M=/JOE_TEXTE" TargetMode="External"/><Relationship Id="rId1140" Type="http://schemas.openxmlformats.org/officeDocument/2006/relationships/hyperlink" Target="https://www.legifrance.gouv.fr/jorf/id/JORFTEXT000031470041" TargetMode="External"/><Relationship Id="rId84" Type="http://schemas.openxmlformats.org/officeDocument/2006/relationships/hyperlink" Target="http://www.assainissement-non-collectif.developpement-durable.gouv.fr/IMG/pdf/guide_d_utilisation_Actibloc_30-25_LT_4EH_fevrier_2016.pdf" TargetMode="External"/><Relationship Id="rId387" Type="http://schemas.openxmlformats.org/officeDocument/2006/relationships/hyperlink" Target="https://www.legifrance.gouv.fr/jo_pdf.do?numJO=0&amp;dateJO=20140807&amp;numTexte=76&amp;pageDebut=13263&amp;pageFin=13263" TargetMode="External"/><Relationship Id="rId510" Type="http://schemas.openxmlformats.org/officeDocument/2006/relationships/hyperlink" Target="https://www.legifrance.gouv.fr/jo_pdf.do?numJO=0&amp;dateJO=20111117&amp;numTexte=142&amp;pageDebut=19343&amp;pageFin=19348" TargetMode="External"/><Relationship Id="rId594" Type="http://schemas.openxmlformats.org/officeDocument/2006/relationships/hyperlink" Target="http://www.assainissement-non-collectif.developpement-durable.gouv.fr/IMG/pdf/guide_utilisation_-_5_a_15_eh_-_bio-unik_-_juillet19.pdf" TargetMode="External"/><Relationship Id="rId608" Type="http://schemas.openxmlformats.org/officeDocument/2006/relationships/hyperlink" Target="https://www.legifrance.gouv.fr/jo_pdf.do?numJO=0&amp;dateJO=20151006&amp;numTexte=48&amp;pageDebut=18121&amp;pageFin=18125" TargetMode="External"/><Relationship Id="rId815" Type="http://schemas.openxmlformats.org/officeDocument/2006/relationships/hyperlink" Target="https://www.cstb.fr/pdf/atec/GS17-R/AR119334_V4.pdf" TargetMode="External"/><Relationship Id="rId1238" Type="http://schemas.openxmlformats.org/officeDocument/2006/relationships/hyperlink" Target="https://evaluation.cstb.fr/fr/avis-technique/detail/17.1-18-333_v3/" TargetMode="External"/><Relationship Id="rId247" Type="http://schemas.openxmlformats.org/officeDocument/2006/relationships/hyperlink" Target="https://www.legifrance.gouv.fr/jo_pdf.do?numJO=0&amp;dateJO=20120512&amp;numTexte=52&amp;pageDebut=09047&amp;pageFin=09050" TargetMode="External"/><Relationship Id="rId899" Type="http://schemas.openxmlformats.org/officeDocument/2006/relationships/hyperlink" Target="http://www.assainissement-non-collectif.developpement-durable.gouv.fr/IMG/pdf/guide_usager_epur_biofrance_29_04_2020.pdf" TargetMode="External"/><Relationship Id="rId1000" Type="http://schemas.openxmlformats.org/officeDocument/2006/relationships/hyperlink" Target="https://www.google.com/url?sa=t&amp;rct=j&amp;q=&amp;esrc=s&amp;source=web&amp;cd=&amp;ved=2ahUKEwiVgPHc6-DzAhUH1hoKHVF5CJ0QFnoECAIQAQ&amp;url=http%3A%2F%2Fwww.assainissement-non-collectif.developpement-durable.gouv.fr%2FIMG%2Fpdf%2Fguide_usager_eloy_x_perco_france_r90_29_10_2020.pdf&amp;usg=AOvVaw2hJCPaNEZTC_NDdn6-xrDt" TargetMode="External"/><Relationship Id="rId1084" Type="http://schemas.openxmlformats.org/officeDocument/2006/relationships/hyperlink" Target="http://www.cstb.fr/pdf/atec/GS17-R/AR117331_V2.pdf" TargetMode="External"/><Relationship Id="rId107" Type="http://schemas.openxmlformats.org/officeDocument/2006/relationships/hyperlink" Target="https://www.legifrance.gouv.fr/jo_pdf.do?numJO=0&amp;dateJO=20151010&amp;numTexte=55&amp;pageDebut=18898&amp;pageFin=18907" TargetMode="External"/><Relationship Id="rId454" Type="http://schemas.openxmlformats.org/officeDocument/2006/relationships/hyperlink" Target="http://www.assainissement-non-collectif.developpement-durable.gouv.fr/IMG/pdf/Guide_EPURFIX_EPURFLO_PRECOFLO_ECOFLO-4_a_20_EH-V5_juillet_2012_cle09668e.pdf" TargetMode="External"/><Relationship Id="rId661" Type="http://schemas.openxmlformats.org/officeDocument/2006/relationships/hyperlink" Target="https://www.legifrance.gouv.fr/jorf/id/JORFTEXT000030362059" TargetMode="External"/><Relationship Id="rId759" Type="http://schemas.openxmlformats.org/officeDocument/2006/relationships/hyperlink" Target="https://www.legifrance.gouv.fr/jo_pdf.do?id=JORFTEXT000034914539" TargetMode="External"/><Relationship Id="rId966" Type="http://schemas.openxmlformats.org/officeDocument/2006/relationships/hyperlink" Target="https://www.legifrance.gouv.fr/download/file/lOB47Z3qVNHzFNaqdLPLiM7cbOOiggOdMMc0Zcp9rfg=/JOE_TEXTE" TargetMode="External"/><Relationship Id="rId1291" Type="http://schemas.openxmlformats.org/officeDocument/2006/relationships/hyperlink" Target="https://www.cstb.fr/pdf/atec/BATIPEDIA/UMLU-3.pdf" TargetMode="External"/><Relationship Id="rId11" Type="http://schemas.openxmlformats.org/officeDocument/2006/relationships/hyperlink" Target="http://www.cstb.fr/pdf/atec/GS17-R/AR119334_V1.pdf" TargetMode="External"/><Relationship Id="rId314" Type="http://schemas.openxmlformats.org/officeDocument/2006/relationships/hyperlink" Target="https://www.legifrance.gouv.fr/jo_pdf.do?numJO=0&amp;dateJO=20151106&amp;numTexte=119&amp;pageDebut=20790&amp;pageFin=20793" TargetMode="External"/><Relationship Id="rId398" Type="http://schemas.openxmlformats.org/officeDocument/2006/relationships/hyperlink" Target="http://www.assainissement-non-collectif.developpement-durable.gouv.fr/IMG/pdf/Guide_utilisation-Gamme_Filtre_a_fragments_de_coco_ECOFLO_4_a_20_EH_-_Decembre_2013_cle0616aa.pdf" TargetMode="External"/><Relationship Id="rId521" Type="http://schemas.openxmlformats.org/officeDocument/2006/relationships/hyperlink" Target="http://www.assainissement-non-collectif.developpement-durable.gouv.fr/IMG/pdf/guide_usager_v3_07092011_cle5ef1d9.pdf" TargetMode="External"/><Relationship Id="rId619" Type="http://schemas.openxmlformats.org/officeDocument/2006/relationships/hyperlink" Target="https://www.legifrance.gouv.fr/jo_pdf.do?id=JORFTEXT000038273331" TargetMode="External"/><Relationship Id="rId1151" Type="http://schemas.openxmlformats.org/officeDocument/2006/relationships/hyperlink" Target="https://www.legifrance.gouv.fr/jorf/id/JORFTEXT000030337993" TargetMode="External"/><Relationship Id="rId1249" Type="http://schemas.openxmlformats.org/officeDocument/2006/relationships/hyperlink" Target="https://evaluation.cstb.fr/fr/avis-technique/detail/17.1-18-333_v3/" TargetMode="External"/><Relationship Id="rId95" Type="http://schemas.openxmlformats.org/officeDocument/2006/relationships/hyperlink" Target="http://www.assainissement-non-collectif.developpement-durable.gouv.fr/IMG/pdf/Guide_d_utilisation-InnoClean_Plus_-_12a20_EH_-_septembre_2015.pdf" TargetMode="External"/><Relationship Id="rId160" Type="http://schemas.openxmlformats.org/officeDocument/2006/relationships/hyperlink" Target="http://www.assainissement-non-collectif.developpement-durable.gouv.fr/IMG/pdf/Guide_d_utilisation_-_Vegepure_ProMS_-_4_a_20EH_-_14_janvier_2013_cle2129a8.pdf" TargetMode="External"/><Relationship Id="rId826" Type="http://schemas.openxmlformats.org/officeDocument/2006/relationships/hyperlink" Target="https://www.legifrance.gouv.fr/jo_pdf.do?id=JORFTEXT000041673351" TargetMode="External"/><Relationship Id="rId1011" Type="http://schemas.openxmlformats.org/officeDocument/2006/relationships/hyperlink" Target="https://www.legifrance.gouv.fr/download/pdf?id=Ta4lC9NxVBJnpowWgmcZ8UJ016Se1IuFLL3K0_4tkyo=" TargetMode="External"/><Relationship Id="rId1109" Type="http://schemas.openxmlformats.org/officeDocument/2006/relationships/hyperlink" Target="http://www.cstb.fr/pdf/atec/GS17-R/AR119334_V4.pdf" TargetMode="External"/><Relationship Id="rId258" Type="http://schemas.openxmlformats.org/officeDocument/2006/relationships/hyperlink" Target="http://www.assainissement-non-collectif.developpement-durable.gouv.fr/IMG/pdf/guide_usager_Stratepur_cle7c8ae1.pdf" TargetMode="External"/><Relationship Id="rId465" Type="http://schemas.openxmlformats.org/officeDocument/2006/relationships/hyperlink" Target="https://www.legifrance.gouv.fr/jo_pdf.do?numJO=0&amp;dateJO=20111117&amp;numTexte=142&amp;pageDebut=19343&amp;pageFin=19348" TargetMode="External"/><Relationship Id="rId672" Type="http://schemas.openxmlformats.org/officeDocument/2006/relationships/hyperlink" Target="https://www.legifrance.gouv.fr/jorf/id/JORFSCTA000030481784" TargetMode="External"/><Relationship Id="rId1095" Type="http://schemas.openxmlformats.org/officeDocument/2006/relationships/hyperlink" Target="http://www.cstb.fr/pdf/atec/GS17-R/AR115288_V4.pdf" TargetMode="External"/><Relationship Id="rId22" Type="http://schemas.openxmlformats.org/officeDocument/2006/relationships/hyperlink" Target="http://www.assainissement-non-collectif.developpement-durable.gouv.fr/IMG/pdf/guide_utilisation_fv-fh-geo-2-20eh-fev18.pdf" TargetMode="External"/><Relationship Id="rId118" Type="http://schemas.openxmlformats.org/officeDocument/2006/relationships/hyperlink" Target="http://www.assainissement-non-collectif.developpement-durable.gouv.fr/IMG/pdf/ATB_PUROO_guide_20150625.pdf" TargetMode="External"/><Relationship Id="rId325" Type="http://schemas.openxmlformats.org/officeDocument/2006/relationships/hyperlink" Target="https://www.legifrance.gouv.fr/jo_pdf.do?numJO=0&amp;dateJO=20120810&amp;numTexte=104&amp;pageDebut=13184&amp;pageFin=13185" TargetMode="External"/><Relationship Id="rId532" Type="http://schemas.openxmlformats.org/officeDocument/2006/relationships/hyperlink" Target="http://www.assainissement-non-collectif.developpement-durable.gouv.fr/IMG/pdf/Guide_EPURFIX_EPURFLO_PRECOFLO_ECOFLO-4_a_20_EH-V5_juillet_2012_cle09668e.pdf" TargetMode="External"/><Relationship Id="rId977" Type="http://schemas.openxmlformats.org/officeDocument/2006/relationships/hyperlink" Target="file:///D:\Professionnels\Suivi_fili&#195;&#168;re\Doc_frabricant\Epur\joe_20191031_0254_0191.pdf" TargetMode="External"/><Relationship Id="rId1162" Type="http://schemas.openxmlformats.org/officeDocument/2006/relationships/hyperlink" Target="http://www.assainissement-non-collectif.developpement-durable.gouv.fr/IMG/pdf/guide_d_utilisation-ecorock-solution-20_eh-21102021.pdf" TargetMode="External"/><Relationship Id="rId171" Type="http://schemas.openxmlformats.org/officeDocument/2006/relationships/hyperlink" Target="http://www.assainissement-non-collectif.developpement-durable.gouv.fr/IMG/pdf/Guide_d_utilisation-InnoClean_Plus_-_4a10_EH_-_septembre_2015.pdf" TargetMode="External"/><Relationship Id="rId837" Type="http://schemas.openxmlformats.org/officeDocument/2006/relationships/hyperlink" Target="http://www.assainissement-non-collectif.developpement-durable.gouv.fr/IMG/pdf/guide_usager_rikutec_actibloc_08-06-2020.pdf" TargetMode="External"/><Relationship Id="rId1022" Type="http://schemas.openxmlformats.org/officeDocument/2006/relationships/hyperlink" Target="https://www.google.com/url?sa=t&amp;rct=j&amp;q=&amp;esrc=s&amp;source=web&amp;cd=&amp;cad=rja&amp;uact=8&amp;ved=2ahUKEwjk9Oah8-LzAhVDzBoKHSTYBx8QFnoECAMQAQ&amp;url=https%3A%2F%2Fwww.legifrance.gouv.fr%2Fjorf%2Fid%2FJORFTEXT000043110585&amp;usg=AOvVaw3CH4k0c3c4kbcx5RfJ5hCq" TargetMode="External"/><Relationship Id="rId269" Type="http://schemas.openxmlformats.org/officeDocument/2006/relationships/hyperlink" Target="http://www.assainissement-non-collectif.developpement-durable.gouv.fr/IMG/pdf/Guide_d_utilisation-EPURBA_COMBACT-4_a_20_EH-V3_janvier_2013_cle7a1b4f.pdf" TargetMode="External"/><Relationship Id="rId476" Type="http://schemas.openxmlformats.org/officeDocument/2006/relationships/hyperlink" Target="https://www.legifrance.gouv.fr/jo_pdf.do?numJO=0&amp;dateJO=20121018&amp;numTexte=79&amp;pageDebut=16260&amp;pageFin=16267" TargetMode="External"/><Relationship Id="rId683" Type="http://schemas.openxmlformats.org/officeDocument/2006/relationships/hyperlink" Target="https://www.legifrance.gouv.fr/jorf/id/JORFSCTA000030481784" TargetMode="External"/><Relationship Id="rId890" Type="http://schemas.openxmlformats.org/officeDocument/2006/relationships/hyperlink" Target="file:///D:\Professionnels\Suivi_fili&#195;&#168;re\Doc_frabricant\Epur\joe_20191031_0254_0191.pdf" TargetMode="External"/><Relationship Id="rId904" Type="http://schemas.openxmlformats.org/officeDocument/2006/relationships/hyperlink" Target="http://www.assainissement-non-collectif.developpement-durable.gouv.fr/IMG/pdf/guide_usager_epur_biofrance_29_04_2020.pdf" TargetMode="External"/><Relationship Id="rId33" Type="http://schemas.openxmlformats.org/officeDocument/2006/relationships/hyperlink" Target="http://www.assainissement-non-collectif.developpement-durable.gouv.fr/IMG/pdf/guide_usager_biorock_monoblock_2_900_6_20_mars_2017.pdf" TargetMode="External"/><Relationship Id="rId129" Type="http://schemas.openxmlformats.org/officeDocument/2006/relationships/hyperlink" Target="http://www.assainissement-non-collectif.developpement-durable.gouv.fr/IMG/pdf/Guide_d_utilisation-Actibloc_14000_DP-16EH-septembre_2013_cle2a81ea.pdf" TargetMode="External"/><Relationship Id="rId336" Type="http://schemas.openxmlformats.org/officeDocument/2006/relationships/hyperlink" Target="https://www.legifrance.gouv.fr/jo_pdf.do?numJO=0&amp;dateJO=20121018&amp;numTexte=79&amp;pageDebut=16260&amp;pageFin=16267" TargetMode="External"/><Relationship Id="rId543" Type="http://schemas.openxmlformats.org/officeDocument/2006/relationships/hyperlink" Target="http://www.assainissement-non-collectif.developpement-durable.gouv.fr/IMG/pdf/guide_usager_v3_07092011_cle5ef1d9.pdf" TargetMode="External"/><Relationship Id="rId988" Type="http://schemas.openxmlformats.org/officeDocument/2006/relationships/hyperlink" Target="http://www.assainissement-non-collectif.developpement-durable.gouv.fr/IMG/pdf/2021_04_12_avis_agrement_aquatec_vfl_at.pdf" TargetMode="External"/><Relationship Id="rId1173" Type="http://schemas.openxmlformats.org/officeDocument/2006/relationships/hyperlink" Target="http://www.assainissement-non-collectif.developpement-durable.gouv.fr/IMG/pdf/guide_usager_aquatiris_jardin_assainissement_carex_23_11_2021-3.pdf" TargetMode="External"/><Relationship Id="rId182" Type="http://schemas.openxmlformats.org/officeDocument/2006/relationships/hyperlink" Target="https://www.legifrance.gouv.fr/download/file/LskKRf6bTILyXcKRgh9-s4hoRATowLF4p8ZLbJLeVOY=/JOE_TEXTE" TargetMode="External"/><Relationship Id="rId403" Type="http://schemas.openxmlformats.org/officeDocument/2006/relationships/hyperlink" Target="http://www.assainissement-non-collectif.developpement-durable.gouv.fr/IMG/pdf/Guide_utilisation-Gamme_Filtre_a_fragments_de_coco_ECOFLO_4_a_20_EH_-_Decembre_2013_cle0616aa.pdf" TargetMode="External"/><Relationship Id="rId750" Type="http://schemas.openxmlformats.org/officeDocument/2006/relationships/hyperlink" Target="https://www.legifrance.gouv.fr/jo_pdf.do?id=JORFTEXT000036556424" TargetMode="External"/><Relationship Id="rId848" Type="http://schemas.openxmlformats.org/officeDocument/2006/relationships/hyperlink" Target="http://www.assainissement-non-collectif.developpement-durable.gouv.fr/IMG/pdf/guide_usager_rikutec_actifiltre-qr_08-06-2020.pdf" TargetMode="External"/><Relationship Id="rId1033" Type="http://schemas.openxmlformats.org/officeDocument/2006/relationships/hyperlink" Target="http://www.assainissement-non-collectif.developpement-durable.gouv.fr/IMG/pdf/2021_07_29_avis_agrement_rikutec_actifiltreo.pdf" TargetMode="External"/><Relationship Id="rId487" Type="http://schemas.openxmlformats.org/officeDocument/2006/relationships/hyperlink" Target="https://www.legifrance.gouv.fr/jo_pdf.do?numJO=0&amp;dateJO=20121018&amp;numTexte=79&amp;pageDebut=16260&amp;pageFin=16267" TargetMode="External"/><Relationship Id="rId610" Type="http://schemas.openxmlformats.org/officeDocument/2006/relationships/hyperlink" Target="https://www.legifrance.gouv.fr/jo_pdf.do?id=JORFTEXT000038742472" TargetMode="External"/><Relationship Id="rId694" Type="http://schemas.openxmlformats.org/officeDocument/2006/relationships/hyperlink" Target="https://www.legifrance.gouv.fr/jorf/id/JORFTEXT000030741813" TargetMode="External"/><Relationship Id="rId708" Type="http://schemas.openxmlformats.org/officeDocument/2006/relationships/hyperlink" Target="https://www.legifrance.gouv.fr/affichTexte.do?cidTexte=JORFTEXT000038510870&amp;dateTexte=&amp;categorieLien=id" TargetMode="External"/><Relationship Id="rId915" Type="http://schemas.openxmlformats.org/officeDocument/2006/relationships/hyperlink" Target="https://www.legifrance.gouv.fr/download/file/W-OqhcwtsQQWPclVXbahTSRvlMueLfCUJnfzyAGVaAc=/JOE_TEXTE" TargetMode="External"/><Relationship Id="rId1240" Type="http://schemas.openxmlformats.org/officeDocument/2006/relationships/hyperlink" Target="https://evaluation.cstb.fr/fr/avis-technique/detail/17.1-18-333_v3/" TargetMode="External"/><Relationship Id="rId347" Type="http://schemas.openxmlformats.org/officeDocument/2006/relationships/hyperlink" Target="http://www.assainissement-non-collectif.developpement-durable.gouv.fr/IMG/pdf/Guide_EPURFIX_EPURFLO_PRECOFLO_ECOFLO-4_a_20_EH-V5_juillet_2012_cle09668e.pdf" TargetMode="External"/><Relationship Id="rId999" Type="http://schemas.openxmlformats.org/officeDocument/2006/relationships/hyperlink" Target="https://www.google.com/url?sa=t&amp;rct=j&amp;q=&amp;esrc=s&amp;source=web&amp;cd=&amp;ved=2ahUKEwiVgPHc6-DzAhUH1hoKHVF5CJ0QFnoECAIQAQ&amp;url=http%3A%2F%2Fwww.assainissement-non-collectif.developpement-durable.gouv.fr%2FIMG%2Fpdf%2Fguide_usager_eloy_x_perco_france_r90_29_10_2020.pdf&amp;usg=AOvVaw2hJCPaNEZTC_NDdn6-xrDt" TargetMode="External"/><Relationship Id="rId1100" Type="http://schemas.openxmlformats.org/officeDocument/2006/relationships/hyperlink" Target="http://www.cstb.fr/pdf/atec/GS17-R/AR119334_V4.pdf" TargetMode="External"/><Relationship Id="rId1184" Type="http://schemas.openxmlformats.org/officeDocument/2006/relationships/hyperlink" Target="http://www.assainissement-non-collectif.developpement-durable.gouv.fr/IMG/pdf/2022_02_22_avis_agrement_rikutec_actifiltre_185.pdf" TargetMode="External"/><Relationship Id="rId44" Type="http://schemas.openxmlformats.org/officeDocument/2006/relationships/hyperlink" Target="http://www.assainissement-non-collectif.developpement-durable.gouv.fr/IMG/pdf/guide_utilisation_-_fv_bac_-_3a20eh_-fev18.pdf" TargetMode="External"/><Relationship Id="rId554" Type="http://schemas.openxmlformats.org/officeDocument/2006/relationships/hyperlink" Target="https://www.legifrance.gouv.fr/jorf/id/JORFTEXT000022451815" TargetMode="External"/><Relationship Id="rId761" Type="http://schemas.openxmlformats.org/officeDocument/2006/relationships/hyperlink" Target="https://www.legifrance.gouv.fr/jo_pdf.do?id=JORFTEXT000037306844" TargetMode="External"/><Relationship Id="rId859" Type="http://schemas.openxmlformats.org/officeDocument/2006/relationships/hyperlink" Target="https://www.legifrance.gouv.fr/jorf/id/JORFTEXT000042365465" TargetMode="External"/><Relationship Id="rId193" Type="http://schemas.openxmlformats.org/officeDocument/2006/relationships/hyperlink" Target="https://www.legifrance.gouv.fr/jo_pdf.do?numJO=0&amp;dateJO=20130419&amp;numTexte=79&amp;pageDebut=06924&amp;pageFin=06930" TargetMode="External"/><Relationship Id="rId207" Type="http://schemas.openxmlformats.org/officeDocument/2006/relationships/hyperlink" Target="https://www.legifrance.gouv.fr/jo_pdf.do?numJO=0&amp;dateJO=20120512&amp;numTexte=52&amp;pageDebut=09047&amp;pageFin=09050" TargetMode="External"/><Relationship Id="rId414" Type="http://schemas.openxmlformats.org/officeDocument/2006/relationships/hyperlink" Target="http://www.assainissement-non-collectif.developpement-durable.gouv.fr/IMG/pdf/Guide_utilisation-Gamme_Filtre_a_fragments_de_coco_ECOFLO_4_a_20_EH_-_Decembre_2013_cle0616aa.pdf" TargetMode="External"/><Relationship Id="rId498" Type="http://schemas.openxmlformats.org/officeDocument/2006/relationships/hyperlink" Target="http://www.assainissement-non-collectif.developpement-durable.gouv.fr/IMG/pdf/Guide_EPURFIX_EPURFLO_PRECOFLO_ECOFLO-4_a_20_EH-V5_juillet_2012_cle09668e.pdf" TargetMode="External"/><Relationship Id="rId621" Type="http://schemas.openxmlformats.org/officeDocument/2006/relationships/hyperlink" Target="http://www.assainissement-non-collectif.developpement-durable.gouv.fr/IMG/pdf/guide_usager_tricel_tricel_seta_simplex__16_09_2019.pdf" TargetMode="External"/><Relationship Id="rId1044" Type="http://schemas.openxmlformats.org/officeDocument/2006/relationships/hyperlink" Target="http://www.assainissement-non-collectif.developpement-durable.gouv.fr/IMG/pdf/2021_06_21_avis_agrement_abas_-_filtre_simbiose_sb.pdf" TargetMode="External"/><Relationship Id="rId1251" Type="http://schemas.openxmlformats.org/officeDocument/2006/relationships/hyperlink" Target="https://evaluation.cstb.fr/fr/avis-technique/detail/17.1-18-333_v3/" TargetMode="External"/><Relationship Id="rId260" Type="http://schemas.openxmlformats.org/officeDocument/2006/relationships/hyperlink" Target="https://www.legifrance.gouv.fr/jo_pdf.do?numJO=0&amp;dateJO=20130419&amp;numTexte=79&amp;pageDebut=06924&amp;pageFin=06930" TargetMode="External"/><Relationship Id="rId719" Type="http://schemas.openxmlformats.org/officeDocument/2006/relationships/hyperlink" Target="https://www.legifrance.gouv.fr/jo_pdf.do?id=JORFTEXT000038243157" TargetMode="External"/><Relationship Id="rId926" Type="http://schemas.openxmlformats.org/officeDocument/2006/relationships/hyperlink" Target="https://www.legifrance.gouv.fr/download/file/yRvwyit-Q8ADlEOqp7mOUe92ZXKkmcYqz9e8z2Mrufc=/JOE_TEXTE" TargetMode="External"/><Relationship Id="rId1111" Type="http://schemas.openxmlformats.org/officeDocument/2006/relationships/hyperlink" Target="http://www.cstb.fr/pdf/atec/GS17-R/AR117330_V3.pdf" TargetMode="External"/><Relationship Id="rId55" Type="http://schemas.openxmlformats.org/officeDocument/2006/relationships/hyperlink" Target="http://www.assainissement-non-collectif.developpement-durable.gouv.fr/IMG/pdf/Guide_d_utilisation_-_EasyOne_-_12_15_EH_-_septembre_2015.pdf" TargetMode="External"/><Relationship Id="rId120" Type="http://schemas.openxmlformats.org/officeDocument/2006/relationships/hyperlink" Target="http://www.assainissement-non-collectif.developpement-durable.gouv.fr/IMG/pdf/Guide_a_l_usager_-_Gamme_Filiere_a_zeolithe_Ouest_Env-_-_14_11_2013__cle5717ac.pdf" TargetMode="External"/><Relationship Id="rId358" Type="http://schemas.openxmlformats.org/officeDocument/2006/relationships/hyperlink" Target="https://www.legifrance.gouv.fr/jo_pdf.do?numJO=0&amp;dateJO=20140807&amp;numTexte=76&amp;pageDebut=13263&amp;pageFin=13263" TargetMode="External"/><Relationship Id="rId565" Type="http://schemas.openxmlformats.org/officeDocument/2006/relationships/hyperlink" Target="http://www.assainissement-non-collectif.developpement-durable.gouv.fr/IMG/pdf/Guide_d_utilisation_-_Topaze_Filtre_a_sable_-5_7_8_EH_-_juin_2013_cle2f2e24.pdf" TargetMode="External"/><Relationship Id="rId772" Type="http://schemas.openxmlformats.org/officeDocument/2006/relationships/hyperlink" Target="https://www.legifrance.gouv.fr/jo_pdf.do?id=JORFTEXT000032676795" TargetMode="External"/><Relationship Id="rId1195" Type="http://schemas.openxmlformats.org/officeDocument/2006/relationships/hyperlink" Target="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TargetMode="External"/><Relationship Id="rId1209" Type="http://schemas.openxmlformats.org/officeDocument/2006/relationships/hyperlink" Target="http://www.assainissement-non-collectif.developpement-durable.gouv.fr/IMG/pdf/220302_ptwe_guide_usager_eparco_filiere_plate_ecorces_de_pin.pdf" TargetMode="External"/><Relationship Id="rId218" Type="http://schemas.openxmlformats.org/officeDocument/2006/relationships/hyperlink" Target="http://www.assainissement-non-collectif.developpement-durable.gouv.fr/IMG/pdf/guide_usager_Stratepur_cle7c8ae1.pdf" TargetMode="External"/><Relationship Id="rId425" Type="http://schemas.openxmlformats.org/officeDocument/2006/relationships/hyperlink" Target="http://www.assainissement-non-collectif.developpement-durable.gouv.fr/IMG/pdf/Guide_utilisation-Gamme_Filtre_a_fragments_de_coco_ECOFLO_4_a_20_EH_-_Decembre_2013_cle0616aa.pdf" TargetMode="External"/><Relationship Id="rId632" Type="http://schemas.openxmlformats.org/officeDocument/2006/relationships/hyperlink" Target="http://www.assainissement-non-collectif.developpement-durable.gouv.fr/IMG/pdf/guide_utilisation_-_bionut_2_fs_-_4_a_20_eh_-_novembre_19.pdf" TargetMode="External"/><Relationship Id="rId1055" Type="http://schemas.openxmlformats.org/officeDocument/2006/relationships/hyperlink" Target="http://www.assainissement-non-collectif.developpement-durable.gouv.fr/IMG/pdf/guide_usager_abas_simbiose_fb_et_fbri_15_06_2021.pdf" TargetMode="External"/><Relationship Id="rId1262" Type="http://schemas.openxmlformats.org/officeDocument/2006/relationships/hyperlink" Target="https://evaluation.cstb.fr/fr/avis-technique/detail/17.1-18-333_v3/" TargetMode="External"/><Relationship Id="rId271" Type="http://schemas.openxmlformats.org/officeDocument/2006/relationships/hyperlink" Target="http://www.assainissement-non-collectif.developpement-durable.gouv.fr/IMG/pdf/Guide_d_utilisation-EPURBA_COMBACT-4_a_20_EH-V3_janvier_2013_cle7a1b4f.pdf" TargetMode="External"/><Relationship Id="rId937" Type="http://schemas.openxmlformats.org/officeDocument/2006/relationships/hyperlink" Target="https://www.legifrance.gouv.fr/download/file/SfGXxtP6MStsEgD2UTK0vzU8Spf4sUnWHzFTgJyAJd4=/JOE_TEXTE" TargetMode="External"/><Relationship Id="rId1122" Type="http://schemas.openxmlformats.org/officeDocument/2006/relationships/hyperlink" Target="https://www.legifrance.gouv.fr/jorf/id/JORFSCTA000029206387" TargetMode="External"/><Relationship Id="rId66" Type="http://schemas.openxmlformats.org/officeDocument/2006/relationships/hyperlink" Target="http://www.assainissement-non-collectif.developpement-durable.gouv.fr/IMG/pdf/Guide_a_l_usager_-_ABAS_-_SIMBIOSE_SB_-_23_01_2015.pdf" TargetMode="External"/><Relationship Id="rId131" Type="http://schemas.openxmlformats.org/officeDocument/2006/relationships/hyperlink" Target="http://www.assainissement-non-collectif.developpement-durable.gouv.fr/IMG/pdf/Guide_d_utilisation-Actibloc_8000_QR-10EH-septembre_2013_cle13e4ef.pdf" TargetMode="External"/><Relationship Id="rId369" Type="http://schemas.openxmlformats.org/officeDocument/2006/relationships/hyperlink" Target="https://www.legifrance.gouv.fr/jo_pdf.do?numJO=0&amp;dateJO=20140807&amp;numTexte=76&amp;pageDebut=13263&amp;pageFin=13263" TargetMode="External"/><Relationship Id="rId576" Type="http://schemas.openxmlformats.org/officeDocument/2006/relationships/hyperlink" Target="https://www.legifrance.gouv.fr/jo_pdf.do?id=JORFTEXT000039146466" TargetMode="External"/><Relationship Id="rId783" Type="http://schemas.openxmlformats.org/officeDocument/2006/relationships/hyperlink" Target="https://www.legifrance.gouv.fr/download/file/HrhdEsE18axyGI9e3C_3dquvitwmBv6AJRZKkEUNJLk=/JOE_TEXTE" TargetMode="External"/><Relationship Id="rId990" Type="http://schemas.openxmlformats.org/officeDocument/2006/relationships/hyperlink" Target="http://www.assainissement-non-collectif.developpement-durable.gouv.fr/IMG/pdf/2021_04_12_avis_agrement_aquatec_vfl_at.pdf" TargetMode="External"/><Relationship Id="rId229" Type="http://schemas.openxmlformats.org/officeDocument/2006/relationships/hyperlink" Target="https://www.legifrance.gouv.fr/jo_pdf.do?numJO=0&amp;dateJO=20130419&amp;numTexte=79&amp;pageDebut=06924&amp;pageFin=06930" TargetMode="External"/><Relationship Id="rId436" Type="http://schemas.openxmlformats.org/officeDocument/2006/relationships/hyperlink" Target="http://www.assainissement-non-collectif.developpement-durable.gouv.fr/IMG/pdf/Guide_utilisation-Gamme_Filtre_a_fragments_de_coco_EPURFIX_5_a_20_EH_-_Juin_2014_cle766dd1.pdf" TargetMode="External"/><Relationship Id="rId643" Type="http://schemas.openxmlformats.org/officeDocument/2006/relationships/hyperlink" Target="http://www.assainissement-non-collectif.developpement-durable.gouv.fr/IMG/pdf/guide_utilisation_-_bionut_2_fs_-_4_a_20_eh_-_novembre_19.pdf" TargetMode="External"/><Relationship Id="rId1066" Type="http://schemas.openxmlformats.org/officeDocument/2006/relationships/hyperlink" Target="http://www.assainissement-non-collectif.developpement-durable.gouv.fr/IMG/pdf/guide_usager_abas_simbiose_fb_et_fbri_15_06_2021.pdf" TargetMode="External"/><Relationship Id="rId1273" Type="http://schemas.openxmlformats.org/officeDocument/2006/relationships/hyperlink" Target="https://evaluation.cstb.fr/fr/avis-technique/detail/17.1-18-333_v3/" TargetMode="External"/><Relationship Id="rId850" Type="http://schemas.openxmlformats.org/officeDocument/2006/relationships/hyperlink" Target="http://www.assainissement-non-collectif.developpement-durable.gouv.fr/IMG/pdf/guide_usager_rikutec_actifiltre-qr_08-06-2020.pdf" TargetMode="External"/><Relationship Id="rId948" Type="http://schemas.openxmlformats.org/officeDocument/2006/relationships/hyperlink" Target="https://www.legifrance.gouv.fr/download/file/iSqe-6AV4E87BWKW40fpeH49MK0KbEyE8SLWgFkR_3w=/JOE_TEXTE" TargetMode="External"/><Relationship Id="rId1133" Type="http://schemas.openxmlformats.org/officeDocument/2006/relationships/hyperlink" Target="https://www.legifrance.gouv.fr/jorf/id/JORFTEXT000024546308" TargetMode="External"/><Relationship Id="rId77" Type="http://schemas.openxmlformats.org/officeDocument/2006/relationships/hyperlink" Target="http://www.assainissement-non-collectif.developpement-durable.gouv.fr/IMG/pdf/guide_d_utilisation_-_OXYFIX_LG-90_MB_-_4_a_20_EH_-_ELOY_WATER.pdf" TargetMode="External"/><Relationship Id="rId282" Type="http://schemas.openxmlformats.org/officeDocument/2006/relationships/hyperlink" Target="http://www.assainissement-non-collectif.developpement-durable.gouv.fr/IMG/pdf/guide_usager_Epurba_cle0c4d31.pdf" TargetMode="External"/><Relationship Id="rId503" Type="http://schemas.openxmlformats.org/officeDocument/2006/relationships/hyperlink" Target="http://www.assainissement-non-collectif.developpement-durable.gouv.fr/IMG/pdf/Guide_EPURFIX_EPURFLO_PRECOFLO_ECOFLO-4_a_20_EH-V5_juillet_2012_cle09668e.pdf" TargetMode="External"/><Relationship Id="rId587" Type="http://schemas.openxmlformats.org/officeDocument/2006/relationships/hyperlink" Target="http://www.assainissement-non-collectif.developpement-durable.gouv.fr/IMG/pdf/guide_utilisation_-_5_a_15_eh_-_bio-unik_-_juillet19.pdf" TargetMode="External"/><Relationship Id="rId710" Type="http://schemas.openxmlformats.org/officeDocument/2006/relationships/hyperlink" Target="https://www.legifrance.gouv.fr/affichTexte.do?cidTexte=JORFTEXT000038510870&amp;dateTexte=&amp;categorieLien=id" TargetMode="External"/><Relationship Id="rId808" Type="http://schemas.openxmlformats.org/officeDocument/2006/relationships/hyperlink" Target="https://www.legifrance.gouv.fr/download/pdf?id=7Ix6f05i9MKyCu64o4E405OOKqlNyN6BcPiymXEVryc=" TargetMode="External"/><Relationship Id="rId8" Type="http://schemas.openxmlformats.org/officeDocument/2006/relationships/hyperlink" Target="http://www.assainissement-non-collectif.developpement-durable.gouv.fr/IMG/pdf/guide_usager_ntg_n_eco_14_03_2018.pdf" TargetMode="External"/><Relationship Id="rId142" Type="http://schemas.openxmlformats.org/officeDocument/2006/relationships/hyperlink" Target="https://www.legifrance.gouv.fr/download/pdf?id=17SyjSz0jPswAON0-EVvn-DTZZitZcIPsOJlZtKk3BY=" TargetMode="External"/><Relationship Id="rId447" Type="http://schemas.openxmlformats.org/officeDocument/2006/relationships/hyperlink" Target="http://www.assainissement-non-collectif.developpement-durable.gouv.fr/IMG/pdf/Guide_EPURFIX_EPURFLO_PRECOFLO_ECOFLO-4_a_20_EH-V5_juillet_2012_cle09668e.pdf" TargetMode="External"/><Relationship Id="rId794" Type="http://schemas.openxmlformats.org/officeDocument/2006/relationships/hyperlink" Target="https://www.legifrance.gouv.fr/download/pdf?id=sGt3i8i_ksaZ36yUVJZfA8xGiHQEsOZXZhGyLzLEk-k=" TargetMode="External"/><Relationship Id="rId1077" Type="http://schemas.openxmlformats.org/officeDocument/2006/relationships/hyperlink" Target="http://www.cstb.fr/pdf/atec/GS17-R/AR117331_V2.pdf" TargetMode="External"/><Relationship Id="rId1200" Type="http://schemas.openxmlformats.org/officeDocument/2006/relationships/hyperlink" Target="https://www.legifrance.gouv.fr/jo_pdf.do?id=JORFTEXT0000360394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20"/>
  <sheetViews>
    <sheetView zoomScaleNormal="100" workbookViewId="0">
      <selection activeCell="A4" sqref="A4:G4"/>
    </sheetView>
  </sheetViews>
  <sheetFormatPr baseColWidth="10" defaultColWidth="11.42578125" defaultRowHeight="15" x14ac:dyDescent="0.25"/>
  <cols>
    <col min="1" max="6" width="11.42578125" style="7"/>
    <col min="7" max="7" width="23" style="7" customWidth="1"/>
    <col min="8" max="8" width="11.42578125" style="10" hidden="1" customWidth="1"/>
    <col min="9" max="16384" width="11.42578125" style="10"/>
  </cols>
  <sheetData>
    <row r="1" spans="1:12" ht="18" x14ac:dyDescent="0.25">
      <c r="F1" s="8"/>
      <c r="G1" s="9"/>
    </row>
    <row r="2" spans="1:12" ht="18.75" x14ac:dyDescent="0.3">
      <c r="G2" s="11"/>
      <c r="I2" s="240"/>
    </row>
    <row r="3" spans="1:12" ht="25.5" customHeight="1" thickBot="1" x14ac:dyDescent="0.35">
      <c r="A3" s="12"/>
      <c r="B3" s="12"/>
      <c r="C3" s="12"/>
      <c r="D3" s="12"/>
      <c r="E3" s="12"/>
      <c r="F3" s="12"/>
      <c r="G3" s="13"/>
    </row>
    <row r="4" spans="1:12" ht="58.5" customHeight="1" x14ac:dyDescent="0.25">
      <c r="A4" s="255" t="s">
        <v>7351</v>
      </c>
      <c r="B4" s="256"/>
      <c r="C4" s="256"/>
      <c r="D4" s="256"/>
      <c r="E4" s="256"/>
      <c r="F4" s="256"/>
      <c r="G4" s="256"/>
    </row>
    <row r="5" spans="1:12" ht="170.25" customHeight="1" x14ac:dyDescent="0.25">
      <c r="A5" s="257" t="s">
        <v>7352</v>
      </c>
      <c r="B5" s="258"/>
      <c r="C5" s="258"/>
      <c r="D5" s="258"/>
      <c r="E5" s="258"/>
      <c r="F5" s="258"/>
      <c r="G5" s="258"/>
      <c r="L5"/>
    </row>
    <row r="6" spans="1:12" ht="237.75" customHeight="1" x14ac:dyDescent="0.25">
      <c r="A6" s="257" t="s">
        <v>4033</v>
      </c>
      <c r="B6" s="258"/>
      <c r="C6" s="258"/>
      <c r="D6" s="258"/>
      <c r="E6" s="258"/>
      <c r="F6" s="258"/>
      <c r="G6" s="258"/>
    </row>
    <row r="7" spans="1:12" ht="286.14999999999998" customHeight="1" x14ac:dyDescent="0.25">
      <c r="A7" s="257" t="s">
        <v>5724</v>
      </c>
      <c r="B7" s="258"/>
      <c r="C7" s="258"/>
      <c r="D7" s="258"/>
      <c r="E7" s="258"/>
      <c r="F7" s="258"/>
      <c r="G7" s="258"/>
    </row>
    <row r="8" spans="1:12" ht="166.9" customHeight="1" x14ac:dyDescent="0.25">
      <c r="A8" s="262" t="s">
        <v>5725</v>
      </c>
      <c r="B8" s="262"/>
      <c r="C8" s="262"/>
      <c r="D8" s="262"/>
      <c r="E8" s="262"/>
      <c r="F8" s="262"/>
      <c r="G8" s="262"/>
    </row>
    <row r="9" spans="1:12" ht="19.5" customHeight="1" x14ac:dyDescent="0.25">
      <c r="A9" s="261" t="s">
        <v>5723</v>
      </c>
      <c r="B9" s="261"/>
      <c r="C9" s="261"/>
      <c r="D9" s="261"/>
      <c r="E9" s="261"/>
      <c r="F9" s="261"/>
      <c r="G9" s="261"/>
    </row>
    <row r="10" spans="1:12" ht="24.75" customHeight="1" x14ac:dyDescent="0.25">
      <c r="A10" s="253" t="s">
        <v>4035</v>
      </c>
      <c r="B10" s="254"/>
      <c r="C10" s="254"/>
      <c r="D10" s="254"/>
      <c r="E10" s="254"/>
      <c r="F10" s="254"/>
      <c r="G10" s="254"/>
    </row>
    <row r="11" spans="1:12" ht="139.5" customHeight="1" x14ac:dyDescent="0.25">
      <c r="A11" s="259" t="s">
        <v>4037</v>
      </c>
      <c r="B11" s="260"/>
      <c r="C11" s="260"/>
      <c r="D11" s="260"/>
      <c r="E11" s="260"/>
      <c r="F11" s="260"/>
      <c r="G11" s="260"/>
    </row>
    <row r="12" spans="1:12" x14ac:dyDescent="0.25">
      <c r="A12" s="252" t="s">
        <v>4034</v>
      </c>
      <c r="B12" s="252"/>
      <c r="C12" s="252"/>
      <c r="D12" s="252"/>
      <c r="E12" s="252"/>
      <c r="F12" s="252"/>
      <c r="G12" s="252"/>
    </row>
    <row r="13" spans="1:12" x14ac:dyDescent="0.25">
      <c r="A13" s="14"/>
      <c r="B13" s="14"/>
      <c r="C13" s="14"/>
      <c r="D13" s="14"/>
      <c r="E13" s="14"/>
      <c r="F13" s="14"/>
      <c r="G13" s="14"/>
    </row>
    <row r="14" spans="1:12" x14ac:dyDescent="0.25">
      <c r="A14" s="14"/>
      <c r="B14" s="14"/>
      <c r="C14" s="14"/>
      <c r="D14" s="14"/>
      <c r="E14" s="14"/>
      <c r="F14" s="14"/>
      <c r="G14" s="14"/>
    </row>
    <row r="15" spans="1:12" x14ac:dyDescent="0.25">
      <c r="A15" s="14"/>
      <c r="B15" s="14"/>
      <c r="C15" s="14"/>
      <c r="D15" s="14"/>
      <c r="E15" s="14"/>
      <c r="F15" s="14"/>
      <c r="G15" s="14"/>
    </row>
    <row r="16" spans="1:12" x14ac:dyDescent="0.25">
      <c r="A16" s="14"/>
      <c r="B16" s="14"/>
      <c r="C16" s="14"/>
      <c r="D16" s="14"/>
      <c r="E16" s="14"/>
      <c r="F16" s="14"/>
      <c r="G16" s="14"/>
    </row>
    <row r="17" spans="1:7" x14ac:dyDescent="0.25">
      <c r="A17" s="14"/>
      <c r="B17" s="14"/>
      <c r="C17" s="14"/>
      <c r="D17" s="14"/>
      <c r="E17" s="14"/>
      <c r="F17" s="14"/>
      <c r="G17" s="14"/>
    </row>
    <row r="18" spans="1:7" x14ac:dyDescent="0.25">
      <c r="A18" s="14"/>
      <c r="B18" s="14"/>
      <c r="C18" s="14"/>
      <c r="D18" s="14"/>
      <c r="E18" s="14"/>
      <c r="F18" s="14"/>
      <c r="G18" s="14"/>
    </row>
    <row r="19" spans="1:7" x14ac:dyDescent="0.25">
      <c r="A19" s="14"/>
      <c r="B19" s="14"/>
      <c r="C19" s="14"/>
      <c r="D19" s="14"/>
      <c r="E19" s="14"/>
      <c r="F19" s="14"/>
      <c r="G19" s="14"/>
    </row>
    <row r="20" spans="1:7" x14ac:dyDescent="0.25">
      <c r="A20" s="14"/>
      <c r="B20" s="14"/>
      <c r="C20" s="14"/>
      <c r="D20" s="14"/>
      <c r="E20" s="14"/>
      <c r="F20" s="14"/>
      <c r="G20" s="14"/>
    </row>
  </sheetData>
  <mergeCells count="9">
    <mergeCell ref="A12:G12"/>
    <mergeCell ref="A10:G10"/>
    <mergeCell ref="A4:G4"/>
    <mergeCell ref="A5:G5"/>
    <mergeCell ref="A6:G6"/>
    <mergeCell ref="A7:G7"/>
    <mergeCell ref="A11:G11"/>
    <mergeCell ref="A9:G9"/>
    <mergeCell ref="A8:G8"/>
  </mergeCells>
  <phoneticPr fontId="0" type="noConversion"/>
  <hyperlinks>
    <hyperlink ref="A12:G12" r:id="rId1" display="lien vers l'étude et les fiches techniques"/>
    <hyperlink ref="A9:G9" r:id="rId2" display="lien vers la liste vete de la C2P"/>
  </hyperlinks>
  <pageMargins left="0.7" right="0.91" top="0.75" bottom="0.75" header="0.3" footer="0.3"/>
  <pageSetup paperSize="8" orientation="portrait" r:id="rId3"/>
  <headerFooter>
    <oddFooter>&amp;C&amp;8GRAIE - Domaine Scientifique de la Doua, Bât CEI - 66, Bd Niels Bohr – CS 52132 - F 69603 Villeurbanne Cedex
Tél. : 04 72 43 83 68 - Fax : 04 72 43 92 77 - www.graie.org - Email : asso@graie.org</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J1073"/>
  <sheetViews>
    <sheetView showGridLines="0" tabSelected="1" zoomScale="60" zoomScaleNormal="60" workbookViewId="0">
      <pane xSplit="3" ySplit="1" topLeftCell="D1066" activePane="bottomRight" state="frozen"/>
      <selection pane="topRight" activeCell="D1" sqref="D1"/>
      <selection pane="bottomLeft" activeCell="A2" sqref="A2"/>
      <selection pane="bottomRight" activeCell="A1066" sqref="A1066"/>
    </sheetView>
  </sheetViews>
  <sheetFormatPr baseColWidth="10" defaultColWidth="11.42578125" defaultRowHeight="12.75" customHeight="1" x14ac:dyDescent="0.2"/>
  <cols>
    <col min="1" max="1" width="7.28515625" customWidth="1"/>
    <col min="2" max="2" width="36.85546875" bestFit="1" customWidth="1"/>
    <col min="3" max="3" width="49.42578125" bestFit="1" customWidth="1"/>
    <col min="4" max="4" width="35.140625" customWidth="1"/>
    <col min="5" max="5" width="35.28515625" bestFit="1" customWidth="1"/>
    <col min="6" max="6" width="38.7109375" customWidth="1"/>
    <col min="7" max="7" width="14.28515625" customWidth="1"/>
    <col min="8" max="8" width="35.28515625" customWidth="1"/>
    <col min="9" max="9" width="53.140625" customWidth="1"/>
    <col min="10" max="10" width="36.28515625" customWidth="1"/>
    <col min="11" max="11" width="37.28515625" bestFit="1" customWidth="1"/>
    <col min="12" max="12" width="18.140625" customWidth="1"/>
    <col min="13" max="13" width="17.42578125" customWidth="1"/>
    <col min="14" max="14" width="30.7109375" customWidth="1"/>
    <col min="15" max="15" width="33.42578125" customWidth="1"/>
    <col min="16" max="16" width="35.7109375" customWidth="1"/>
    <col min="17" max="17" width="22.42578125" customWidth="1"/>
    <col min="18" max="18" width="49.7109375" customWidth="1"/>
    <col min="19" max="19" width="31.140625" customWidth="1"/>
    <col min="20" max="20" width="20.7109375" customWidth="1"/>
    <col min="21" max="21" width="18.42578125" customWidth="1"/>
    <col min="22" max="22" width="15" customWidth="1"/>
    <col min="23" max="23" width="16.140625" bestFit="1" customWidth="1"/>
    <col min="24" max="24" width="17.5703125" customWidth="1"/>
    <col min="25" max="26" width="22.85546875" bestFit="1" customWidth="1"/>
    <col min="27" max="27" width="19" bestFit="1" customWidth="1"/>
    <col min="28" max="28" width="46" customWidth="1"/>
    <col min="29" max="29" width="29.28515625" customWidth="1"/>
    <col min="30" max="30" width="29.85546875" customWidth="1"/>
    <col min="31" max="31" width="21.7109375" customWidth="1"/>
    <col min="32" max="32" width="30" customWidth="1"/>
    <col min="33" max="33" width="30.140625" customWidth="1"/>
    <col min="34" max="34" width="25" customWidth="1"/>
    <col min="35" max="35" width="15.85546875" customWidth="1"/>
    <col min="36" max="36" width="25.7109375" bestFit="1" customWidth="1"/>
  </cols>
  <sheetData>
    <row r="1" spans="1:36" ht="89.25" x14ac:dyDescent="0.2">
      <c r="A1" s="123" t="s">
        <v>3579</v>
      </c>
      <c r="B1" s="2" t="s">
        <v>216</v>
      </c>
      <c r="C1" s="2" t="s">
        <v>2412</v>
      </c>
      <c r="D1" s="143" t="s">
        <v>2413</v>
      </c>
      <c r="E1" s="2" t="s">
        <v>5720</v>
      </c>
      <c r="F1" s="167" t="s">
        <v>6995</v>
      </c>
      <c r="G1" s="40" t="s">
        <v>3843</v>
      </c>
      <c r="H1" s="2" t="s">
        <v>2414</v>
      </c>
      <c r="I1" s="2" t="s">
        <v>5721</v>
      </c>
      <c r="J1" s="39" t="s">
        <v>2415</v>
      </c>
      <c r="K1" s="2" t="s">
        <v>2416</v>
      </c>
      <c r="L1" s="41" t="s">
        <v>2417</v>
      </c>
      <c r="M1" s="47" t="s">
        <v>2418</v>
      </c>
      <c r="N1" s="54" t="s">
        <v>2419</v>
      </c>
      <c r="O1" s="39" t="s">
        <v>2420</v>
      </c>
      <c r="P1" s="39" t="s">
        <v>2421</v>
      </c>
      <c r="Q1" s="39" t="s">
        <v>2422</v>
      </c>
      <c r="R1" s="39" t="s">
        <v>2423</v>
      </c>
      <c r="S1" s="39" t="s">
        <v>2424</v>
      </c>
      <c r="T1" s="2" t="s">
        <v>5722</v>
      </c>
      <c r="U1" s="39" t="s">
        <v>2425</v>
      </c>
      <c r="V1" s="2" t="s">
        <v>4668</v>
      </c>
      <c r="W1" s="2" t="s">
        <v>2426</v>
      </c>
      <c r="X1" s="39" t="s">
        <v>2427</v>
      </c>
      <c r="Y1" s="2" t="s">
        <v>6770</v>
      </c>
      <c r="Z1" s="2" t="s">
        <v>2428</v>
      </c>
      <c r="AA1" s="39" t="s">
        <v>2429</v>
      </c>
      <c r="AB1" s="2" t="s">
        <v>2430</v>
      </c>
      <c r="AC1" s="2" t="s">
        <v>2431</v>
      </c>
      <c r="AD1" s="2" t="s">
        <v>5623</v>
      </c>
      <c r="AE1" s="39" t="s">
        <v>1110</v>
      </c>
      <c r="AF1" s="2" t="s">
        <v>5624</v>
      </c>
      <c r="AG1" s="2" t="s">
        <v>6702</v>
      </c>
      <c r="AH1" s="62" t="s">
        <v>1111</v>
      </c>
      <c r="AI1" s="104" t="s">
        <v>7343</v>
      </c>
      <c r="AJ1" s="105" t="s">
        <v>5270</v>
      </c>
    </row>
    <row r="2" spans="1:36" ht="126" customHeight="1" x14ac:dyDescent="0.2">
      <c r="A2" s="123">
        <v>1</v>
      </c>
      <c r="B2" s="3" t="s">
        <v>1112</v>
      </c>
      <c r="C2" s="2" t="s">
        <v>1113</v>
      </c>
      <c r="D2" s="143"/>
      <c r="E2" s="101" t="s">
        <v>1745</v>
      </c>
      <c r="F2" s="168" t="s">
        <v>2623</v>
      </c>
      <c r="G2" s="22">
        <v>5</v>
      </c>
      <c r="H2" s="1" t="s">
        <v>1114</v>
      </c>
      <c r="I2" s="3" t="s">
        <v>1812</v>
      </c>
      <c r="J2" s="1" t="s">
        <v>1115</v>
      </c>
      <c r="K2" s="1" t="s">
        <v>1116</v>
      </c>
      <c r="L2" s="42" t="s">
        <v>1117</v>
      </c>
      <c r="M2" s="48">
        <v>-50</v>
      </c>
      <c r="N2" s="55" t="s">
        <v>1748</v>
      </c>
      <c r="O2" s="1" t="s">
        <v>1118</v>
      </c>
      <c r="P2" s="1" t="s">
        <v>1717</v>
      </c>
      <c r="Q2" s="1" t="s">
        <v>624</v>
      </c>
      <c r="R2" s="1" t="s">
        <v>935</v>
      </c>
      <c r="S2" s="1" t="s">
        <v>1813</v>
      </c>
      <c r="T2" s="1" t="s">
        <v>632</v>
      </c>
      <c r="U2" s="89" t="s">
        <v>633</v>
      </c>
      <c r="V2" s="1" t="s">
        <v>932</v>
      </c>
      <c r="W2" s="1" t="s">
        <v>2244</v>
      </c>
      <c r="X2" s="1" t="s">
        <v>928</v>
      </c>
      <c r="Y2" s="1" t="s">
        <v>1402</v>
      </c>
      <c r="Z2" s="31" t="s">
        <v>634</v>
      </c>
      <c r="AA2" s="31" t="s">
        <v>635</v>
      </c>
      <c r="AB2" s="101" t="s">
        <v>927</v>
      </c>
      <c r="AC2" s="19" t="s">
        <v>3625</v>
      </c>
      <c r="AD2" s="98">
        <v>5351.1705685618736</v>
      </c>
      <c r="AE2" s="1" t="s">
        <v>936</v>
      </c>
      <c r="AF2" s="6" t="s">
        <v>5278</v>
      </c>
      <c r="AG2" s="5" t="s">
        <v>931</v>
      </c>
      <c r="AH2" s="1" t="s">
        <v>159</v>
      </c>
      <c r="AI2" s="1" t="s">
        <v>3082</v>
      </c>
      <c r="AJ2" s="1" t="s">
        <v>379</v>
      </c>
    </row>
    <row r="3" spans="1:36" ht="126" customHeight="1" x14ac:dyDescent="0.2">
      <c r="A3" s="123">
        <v>2</v>
      </c>
      <c r="B3" s="3" t="s">
        <v>160</v>
      </c>
      <c r="C3" s="2" t="s">
        <v>161</v>
      </c>
      <c r="D3" s="143"/>
      <c r="E3" s="101" t="s">
        <v>2517</v>
      </c>
      <c r="F3" s="169" t="s">
        <v>2516</v>
      </c>
      <c r="G3" s="22">
        <v>4</v>
      </c>
      <c r="H3" s="1" t="s">
        <v>162</v>
      </c>
      <c r="I3" s="1" t="s">
        <v>2525</v>
      </c>
      <c r="J3" s="1" t="s">
        <v>163</v>
      </c>
      <c r="K3" s="1" t="s">
        <v>2524</v>
      </c>
      <c r="L3" s="42" t="s">
        <v>2285</v>
      </c>
      <c r="M3" s="48">
        <v>-3</v>
      </c>
      <c r="N3" s="55" t="s">
        <v>164</v>
      </c>
      <c r="O3" s="1" t="s">
        <v>165</v>
      </c>
      <c r="P3" s="1" t="s">
        <v>166</v>
      </c>
      <c r="Q3" s="1" t="s">
        <v>167</v>
      </c>
      <c r="R3" s="1" t="s">
        <v>2111</v>
      </c>
      <c r="S3" s="1" t="s">
        <v>2520</v>
      </c>
      <c r="T3" s="1" t="s">
        <v>632</v>
      </c>
      <c r="U3" s="89" t="s">
        <v>168</v>
      </c>
      <c r="V3" s="1" t="s">
        <v>169</v>
      </c>
      <c r="W3" s="1" t="s">
        <v>1484</v>
      </c>
      <c r="X3" s="1" t="s">
        <v>170</v>
      </c>
      <c r="Y3" s="1" t="s">
        <v>171</v>
      </c>
      <c r="Z3" s="31" t="s">
        <v>634</v>
      </c>
      <c r="AA3" s="31" t="s">
        <v>635</v>
      </c>
      <c r="AB3" s="101" t="s">
        <v>2112</v>
      </c>
      <c r="AC3" s="19" t="s">
        <v>3625</v>
      </c>
      <c r="AD3" s="98">
        <v>9752.5083612040144</v>
      </c>
      <c r="AE3" s="1" t="s">
        <v>172</v>
      </c>
      <c r="AF3" s="4">
        <v>14431.438127090301</v>
      </c>
      <c r="AG3" s="1" t="s">
        <v>173</v>
      </c>
      <c r="AH3" s="1" t="s">
        <v>174</v>
      </c>
      <c r="AI3" s="1" t="s">
        <v>3082</v>
      </c>
      <c r="AJ3" s="1" t="s">
        <v>379</v>
      </c>
    </row>
    <row r="4" spans="1:36" ht="126" customHeight="1" x14ac:dyDescent="0.2">
      <c r="A4" s="123">
        <v>3</v>
      </c>
      <c r="B4" s="3" t="s">
        <v>160</v>
      </c>
      <c r="C4" s="2" t="s">
        <v>175</v>
      </c>
      <c r="D4" s="143"/>
      <c r="E4" s="101" t="s">
        <v>2518</v>
      </c>
      <c r="F4" s="169" t="s">
        <v>2516</v>
      </c>
      <c r="G4" s="22">
        <v>4</v>
      </c>
      <c r="H4" s="1" t="s">
        <v>162</v>
      </c>
      <c r="I4" s="1" t="s">
        <v>2526</v>
      </c>
      <c r="J4" s="1" t="s">
        <v>163</v>
      </c>
      <c r="K4" s="1" t="s">
        <v>1216</v>
      </c>
      <c r="L4" s="42" t="s">
        <v>3963</v>
      </c>
      <c r="M4" s="48">
        <v>-3</v>
      </c>
      <c r="N4" s="55" t="s">
        <v>1217</v>
      </c>
      <c r="O4" s="1" t="s">
        <v>1218</v>
      </c>
      <c r="P4" s="1" t="s">
        <v>1219</v>
      </c>
      <c r="Q4" s="1" t="s">
        <v>167</v>
      </c>
      <c r="R4" s="1" t="s">
        <v>2111</v>
      </c>
      <c r="S4" s="1" t="s">
        <v>2520</v>
      </c>
      <c r="T4" s="1" t="s">
        <v>632</v>
      </c>
      <c r="U4" s="89" t="s">
        <v>168</v>
      </c>
      <c r="V4" s="1" t="s">
        <v>169</v>
      </c>
      <c r="W4" s="1" t="s">
        <v>1484</v>
      </c>
      <c r="X4" s="1" t="s">
        <v>170</v>
      </c>
      <c r="Y4" s="1" t="s">
        <v>171</v>
      </c>
      <c r="Z4" s="31" t="s">
        <v>634</v>
      </c>
      <c r="AA4" s="31" t="s">
        <v>635</v>
      </c>
      <c r="AB4" s="101" t="s">
        <v>2292</v>
      </c>
      <c r="AC4" s="19" t="s">
        <v>3625</v>
      </c>
      <c r="AD4" s="98">
        <v>10715.719063545152</v>
      </c>
      <c r="AE4" s="1" t="s">
        <v>172</v>
      </c>
      <c r="AF4" s="4">
        <v>15522.57525083612</v>
      </c>
      <c r="AG4" s="1" t="s">
        <v>173</v>
      </c>
      <c r="AH4" s="1" t="s">
        <v>174</v>
      </c>
      <c r="AI4" s="1" t="s">
        <v>3082</v>
      </c>
      <c r="AJ4" s="1" t="s">
        <v>379</v>
      </c>
    </row>
    <row r="5" spans="1:36" ht="126" customHeight="1" x14ac:dyDescent="0.2">
      <c r="A5" s="123">
        <v>4</v>
      </c>
      <c r="B5" s="3" t="s">
        <v>160</v>
      </c>
      <c r="C5" s="2" t="s">
        <v>1220</v>
      </c>
      <c r="D5" s="143"/>
      <c r="E5" s="101" t="s">
        <v>2523</v>
      </c>
      <c r="F5" s="169" t="s">
        <v>4186</v>
      </c>
      <c r="G5" s="22">
        <v>6</v>
      </c>
      <c r="H5" s="1" t="s">
        <v>162</v>
      </c>
      <c r="I5" s="1" t="s">
        <v>2526</v>
      </c>
      <c r="J5" s="1" t="s">
        <v>163</v>
      </c>
      <c r="K5" s="1" t="s">
        <v>1750</v>
      </c>
      <c r="L5" s="42" t="s">
        <v>3963</v>
      </c>
      <c r="M5" s="48">
        <v>-3</v>
      </c>
      <c r="N5" s="55" t="s">
        <v>1217</v>
      </c>
      <c r="O5" s="1" t="s">
        <v>1218</v>
      </c>
      <c r="P5" s="1" t="s">
        <v>1219</v>
      </c>
      <c r="Q5" s="1" t="s">
        <v>167</v>
      </c>
      <c r="R5" s="1" t="s">
        <v>2111</v>
      </c>
      <c r="S5" s="1" t="s">
        <v>2520</v>
      </c>
      <c r="T5" s="1" t="s">
        <v>632</v>
      </c>
      <c r="U5" s="89" t="s">
        <v>1221</v>
      </c>
      <c r="V5" s="1" t="s">
        <v>1222</v>
      </c>
      <c r="W5" s="1" t="s">
        <v>1744</v>
      </c>
      <c r="X5" s="1" t="s">
        <v>170</v>
      </c>
      <c r="Y5" s="1" t="s">
        <v>171</v>
      </c>
      <c r="Z5" s="31" t="s">
        <v>634</v>
      </c>
      <c r="AA5" s="31" t="s">
        <v>635</v>
      </c>
      <c r="AB5" s="101" t="s">
        <v>2293</v>
      </c>
      <c r="AC5" s="1" t="s">
        <v>3625</v>
      </c>
      <c r="AD5" s="98">
        <v>10715.719063545152</v>
      </c>
      <c r="AE5" s="1" t="s">
        <v>172</v>
      </c>
      <c r="AF5" s="4">
        <v>15791.80602006689</v>
      </c>
      <c r="AG5" s="1" t="s">
        <v>173</v>
      </c>
      <c r="AH5" s="1" t="s">
        <v>174</v>
      </c>
      <c r="AI5" s="1" t="s">
        <v>3082</v>
      </c>
      <c r="AJ5" s="1" t="s">
        <v>379</v>
      </c>
    </row>
    <row r="6" spans="1:36" ht="126" customHeight="1" x14ac:dyDescent="0.2">
      <c r="A6" s="123">
        <v>5</v>
      </c>
      <c r="B6" s="3" t="s">
        <v>160</v>
      </c>
      <c r="C6" s="2" t="s">
        <v>495</v>
      </c>
      <c r="D6" s="143"/>
      <c r="E6" s="101" t="s">
        <v>2522</v>
      </c>
      <c r="F6" s="168" t="s">
        <v>2519</v>
      </c>
      <c r="G6" s="22">
        <v>8</v>
      </c>
      <c r="H6" s="1" t="s">
        <v>162</v>
      </c>
      <c r="I6" s="1" t="s">
        <v>2527</v>
      </c>
      <c r="J6" s="1" t="s">
        <v>163</v>
      </c>
      <c r="K6" s="1" t="s">
        <v>1751</v>
      </c>
      <c r="L6" s="42" t="s">
        <v>437</v>
      </c>
      <c r="M6" s="48">
        <v>-3</v>
      </c>
      <c r="N6" s="55" t="s">
        <v>1217</v>
      </c>
      <c r="O6" s="1" t="s">
        <v>1218</v>
      </c>
      <c r="P6" s="1" t="s">
        <v>1219</v>
      </c>
      <c r="Q6" s="1" t="s">
        <v>496</v>
      </c>
      <c r="R6" s="1" t="s">
        <v>2111</v>
      </c>
      <c r="S6" s="1" t="s">
        <v>2520</v>
      </c>
      <c r="T6" s="1" t="s">
        <v>632</v>
      </c>
      <c r="U6" s="89" t="s">
        <v>2295</v>
      </c>
      <c r="V6" s="1" t="s">
        <v>2296</v>
      </c>
      <c r="W6" s="1" t="s">
        <v>1744</v>
      </c>
      <c r="X6" s="1" t="s">
        <v>170</v>
      </c>
      <c r="Y6" s="1" t="s">
        <v>171</v>
      </c>
      <c r="Z6" s="31" t="s">
        <v>634</v>
      </c>
      <c r="AA6" s="31" t="s">
        <v>635</v>
      </c>
      <c r="AB6" s="101" t="s">
        <v>2294</v>
      </c>
      <c r="AC6" s="19" t="s">
        <v>3625</v>
      </c>
      <c r="AD6" s="98">
        <v>11096.989966555184</v>
      </c>
      <c r="AE6" s="1" t="s">
        <v>172</v>
      </c>
      <c r="AF6" s="4">
        <v>16348.66220735786</v>
      </c>
      <c r="AG6" s="1" t="s">
        <v>173</v>
      </c>
      <c r="AH6" s="1" t="s">
        <v>174</v>
      </c>
      <c r="AI6" s="1" t="s">
        <v>3082</v>
      </c>
      <c r="AJ6" s="1" t="s">
        <v>379</v>
      </c>
    </row>
    <row r="7" spans="1:36" ht="126" customHeight="1" x14ac:dyDescent="0.2">
      <c r="A7" s="123">
        <v>6</v>
      </c>
      <c r="B7" s="3" t="s">
        <v>1034</v>
      </c>
      <c r="C7" s="2" t="s">
        <v>1035</v>
      </c>
      <c r="D7" s="143"/>
      <c r="E7" s="107" t="s">
        <v>5629</v>
      </c>
      <c r="F7" s="168" t="s">
        <v>1384</v>
      </c>
      <c r="G7" s="22">
        <v>5</v>
      </c>
      <c r="H7" s="1" t="s">
        <v>1036</v>
      </c>
      <c r="I7" s="1" t="s">
        <v>86</v>
      </c>
      <c r="J7" s="1" t="s">
        <v>87</v>
      </c>
      <c r="K7" s="5" t="s">
        <v>148</v>
      </c>
      <c r="L7" s="42" t="s">
        <v>149</v>
      </c>
      <c r="M7" s="48">
        <v>-10</v>
      </c>
      <c r="N7" s="55" t="s">
        <v>150</v>
      </c>
      <c r="O7" s="1" t="s">
        <v>151</v>
      </c>
      <c r="P7" s="1" t="s">
        <v>379</v>
      </c>
      <c r="Q7" s="1" t="s">
        <v>1543</v>
      </c>
      <c r="R7" s="1" t="s">
        <v>1544</v>
      </c>
      <c r="S7" s="1" t="s">
        <v>631</v>
      </c>
      <c r="T7" s="1" t="s">
        <v>632</v>
      </c>
      <c r="U7" s="89" t="s">
        <v>1545</v>
      </c>
      <c r="V7" s="1" t="s">
        <v>1546</v>
      </c>
      <c r="W7" s="1" t="s">
        <v>1547</v>
      </c>
      <c r="X7" s="1" t="s">
        <v>170</v>
      </c>
      <c r="Y7" s="1" t="s">
        <v>1548</v>
      </c>
      <c r="Z7" s="31" t="s">
        <v>634</v>
      </c>
      <c r="AA7" s="31" t="s">
        <v>635</v>
      </c>
      <c r="AB7" s="101" t="s">
        <v>1316</v>
      </c>
      <c r="AC7" s="1" t="s">
        <v>3670</v>
      </c>
      <c r="AD7" s="98">
        <v>6521.739130434783</v>
      </c>
      <c r="AE7" s="1" t="s">
        <v>1317</v>
      </c>
      <c r="AF7" s="4">
        <v>9832.7759197324413</v>
      </c>
      <c r="AG7" s="5" t="s">
        <v>1318</v>
      </c>
      <c r="AH7" s="1" t="s">
        <v>1319</v>
      </c>
      <c r="AI7" s="1" t="s">
        <v>3082</v>
      </c>
      <c r="AJ7" s="1" t="s">
        <v>379</v>
      </c>
    </row>
    <row r="8" spans="1:36" ht="126" customHeight="1" x14ac:dyDescent="0.2">
      <c r="A8" s="123">
        <v>7</v>
      </c>
      <c r="B8" s="3" t="s">
        <v>1034</v>
      </c>
      <c r="C8" s="2" t="s">
        <v>1320</v>
      </c>
      <c r="D8" s="143"/>
      <c r="E8" s="107" t="s">
        <v>1321</v>
      </c>
      <c r="F8" s="168" t="s">
        <v>1322</v>
      </c>
      <c r="G8" s="22">
        <v>7</v>
      </c>
      <c r="H8" s="1" t="s">
        <v>1036</v>
      </c>
      <c r="I8" s="1" t="s">
        <v>1323</v>
      </c>
      <c r="J8" s="1" t="s">
        <v>1324</v>
      </c>
      <c r="K8" s="5" t="s">
        <v>1325</v>
      </c>
      <c r="L8" s="42" t="s">
        <v>1786</v>
      </c>
      <c r="M8" s="48">
        <v>-10</v>
      </c>
      <c r="N8" s="55" t="s">
        <v>1787</v>
      </c>
      <c r="O8" s="1" t="s">
        <v>151</v>
      </c>
      <c r="P8" s="1" t="s">
        <v>379</v>
      </c>
      <c r="Q8" s="1" t="s">
        <v>1788</v>
      </c>
      <c r="R8" s="1" t="s">
        <v>1544</v>
      </c>
      <c r="S8" s="1" t="s">
        <v>631</v>
      </c>
      <c r="T8" s="1" t="s">
        <v>632</v>
      </c>
      <c r="U8" s="89" t="s">
        <v>1789</v>
      </c>
      <c r="V8" s="1" t="s">
        <v>1790</v>
      </c>
      <c r="W8" s="1" t="s">
        <v>1547</v>
      </c>
      <c r="X8" s="1" t="s">
        <v>170</v>
      </c>
      <c r="Y8" s="1" t="s">
        <v>1548</v>
      </c>
      <c r="Z8" s="31" t="s">
        <v>634</v>
      </c>
      <c r="AA8" s="31" t="s">
        <v>635</v>
      </c>
      <c r="AB8" s="101" t="s">
        <v>1316</v>
      </c>
      <c r="AC8" s="1" t="s">
        <v>3670</v>
      </c>
      <c r="AD8" s="98" t="s">
        <v>1791</v>
      </c>
      <c r="AE8" s="1" t="s">
        <v>1791</v>
      </c>
      <c r="AF8" s="4" t="s">
        <v>1791</v>
      </c>
      <c r="AG8" s="5" t="s">
        <v>1318</v>
      </c>
      <c r="AH8" s="1"/>
      <c r="AI8" s="1" t="s">
        <v>3082</v>
      </c>
      <c r="AJ8" s="1" t="s">
        <v>379</v>
      </c>
    </row>
    <row r="9" spans="1:36" ht="126" customHeight="1" x14ac:dyDescent="0.2">
      <c r="A9" s="123">
        <v>8</v>
      </c>
      <c r="B9" s="3" t="s">
        <v>1792</v>
      </c>
      <c r="C9" s="2" t="s">
        <v>1793</v>
      </c>
      <c r="D9" s="143"/>
      <c r="E9" s="1" t="s">
        <v>1178</v>
      </c>
      <c r="F9" s="168" t="s">
        <v>1168</v>
      </c>
      <c r="G9" s="22">
        <v>5</v>
      </c>
      <c r="H9" s="1" t="s">
        <v>1036</v>
      </c>
      <c r="I9" s="1" t="s">
        <v>282</v>
      </c>
      <c r="J9" s="1" t="s">
        <v>1324</v>
      </c>
      <c r="K9" s="1" t="s">
        <v>283</v>
      </c>
      <c r="L9" s="42" t="s">
        <v>284</v>
      </c>
      <c r="M9" s="48">
        <v>-7</v>
      </c>
      <c r="N9" s="55" t="s">
        <v>1217</v>
      </c>
      <c r="O9" s="1" t="s">
        <v>285</v>
      </c>
      <c r="P9" s="1" t="s">
        <v>286</v>
      </c>
      <c r="Q9" s="1" t="s">
        <v>287</v>
      </c>
      <c r="R9" s="1" t="s">
        <v>288</v>
      </c>
      <c r="S9" s="1" t="s">
        <v>289</v>
      </c>
      <c r="T9" s="1" t="s">
        <v>632</v>
      </c>
      <c r="U9" s="89" t="s">
        <v>290</v>
      </c>
      <c r="V9" s="1" t="s">
        <v>291</v>
      </c>
      <c r="W9" s="1" t="s">
        <v>1508</v>
      </c>
      <c r="X9" s="1" t="s">
        <v>170</v>
      </c>
      <c r="Y9" s="1" t="s">
        <v>292</v>
      </c>
      <c r="Z9" s="31" t="s">
        <v>634</v>
      </c>
      <c r="AA9" s="31" t="s">
        <v>635</v>
      </c>
      <c r="AB9" s="1" t="s">
        <v>1437</v>
      </c>
      <c r="AC9" s="1" t="s">
        <v>3670</v>
      </c>
      <c r="AD9" s="98">
        <v>5547.65</v>
      </c>
      <c r="AE9" s="1" t="s">
        <v>1490</v>
      </c>
      <c r="AF9" s="6">
        <v>12754.180602006689</v>
      </c>
      <c r="AG9" s="1" t="s">
        <v>1491</v>
      </c>
      <c r="AH9" s="1" t="s">
        <v>174</v>
      </c>
      <c r="AI9" s="1" t="s">
        <v>3082</v>
      </c>
      <c r="AJ9" s="1" t="s">
        <v>379</v>
      </c>
    </row>
    <row r="10" spans="1:36" ht="126" customHeight="1" x14ac:dyDescent="0.2">
      <c r="A10" s="123">
        <v>9</v>
      </c>
      <c r="B10" s="3" t="s">
        <v>1792</v>
      </c>
      <c r="C10" s="2" t="s">
        <v>1492</v>
      </c>
      <c r="D10" s="164"/>
      <c r="E10" s="106" t="s">
        <v>6751</v>
      </c>
      <c r="F10" s="168" t="s">
        <v>6750</v>
      </c>
      <c r="G10" s="22">
        <v>5</v>
      </c>
      <c r="H10" s="1" t="s">
        <v>1036</v>
      </c>
      <c r="I10" s="1" t="s">
        <v>282</v>
      </c>
      <c r="J10" s="1" t="s">
        <v>1324</v>
      </c>
      <c r="K10" s="1" t="s">
        <v>1493</v>
      </c>
      <c r="L10" s="42" t="s">
        <v>6786</v>
      </c>
      <c r="M10" s="48">
        <v>-7</v>
      </c>
      <c r="N10" s="55" t="s">
        <v>1495</v>
      </c>
      <c r="O10" s="1" t="s">
        <v>285</v>
      </c>
      <c r="P10" s="1" t="s">
        <v>286</v>
      </c>
      <c r="Q10" s="1" t="s">
        <v>6785</v>
      </c>
      <c r="R10" s="1" t="s">
        <v>288</v>
      </c>
      <c r="S10" s="1" t="s">
        <v>289</v>
      </c>
      <c r="T10" s="1" t="s">
        <v>632</v>
      </c>
      <c r="U10" s="89" t="s">
        <v>6776</v>
      </c>
      <c r="V10" s="1" t="s">
        <v>6777</v>
      </c>
      <c r="W10" s="1" t="s">
        <v>6775</v>
      </c>
      <c r="X10" s="1" t="s">
        <v>170</v>
      </c>
      <c r="Y10" s="1" t="s">
        <v>3644</v>
      </c>
      <c r="Z10" s="31" t="s">
        <v>634</v>
      </c>
      <c r="AA10" s="31" t="s">
        <v>635</v>
      </c>
      <c r="AB10" s="107" t="s">
        <v>6773</v>
      </c>
      <c r="AC10" s="1" t="s">
        <v>3670</v>
      </c>
      <c r="AD10" s="98" t="s">
        <v>1791</v>
      </c>
      <c r="AE10" s="1" t="s">
        <v>1791</v>
      </c>
      <c r="AF10" s="1" t="s">
        <v>1791</v>
      </c>
      <c r="AG10" s="1" t="s">
        <v>6774</v>
      </c>
      <c r="AH10" s="1" t="s">
        <v>641</v>
      </c>
      <c r="AI10" s="1" t="s">
        <v>3082</v>
      </c>
      <c r="AJ10" s="1" t="s">
        <v>379</v>
      </c>
    </row>
    <row r="11" spans="1:36" ht="126" customHeight="1" x14ac:dyDescent="0.2">
      <c r="A11" s="123">
        <v>10</v>
      </c>
      <c r="B11" s="3" t="s">
        <v>1792</v>
      </c>
      <c r="C11" s="2" t="s">
        <v>1496</v>
      </c>
      <c r="D11" s="164"/>
      <c r="E11" s="106" t="s">
        <v>6753</v>
      </c>
      <c r="F11" s="168" t="s">
        <v>6750</v>
      </c>
      <c r="G11" s="22">
        <v>6</v>
      </c>
      <c r="H11" s="1" t="s">
        <v>1036</v>
      </c>
      <c r="I11" s="1" t="s">
        <v>6768</v>
      </c>
      <c r="J11" s="1" t="s">
        <v>1324</v>
      </c>
      <c r="K11" s="1" t="s">
        <v>6788</v>
      </c>
      <c r="L11" s="42" t="s">
        <v>6787</v>
      </c>
      <c r="M11" s="48">
        <v>-7</v>
      </c>
      <c r="N11" s="55" t="s">
        <v>6789</v>
      </c>
      <c r="O11" s="1" t="s">
        <v>285</v>
      </c>
      <c r="P11" s="1" t="s">
        <v>286</v>
      </c>
      <c r="Q11" s="1" t="s">
        <v>6785</v>
      </c>
      <c r="R11" s="1" t="s">
        <v>288</v>
      </c>
      <c r="S11" s="1" t="s">
        <v>289</v>
      </c>
      <c r="T11" s="1" t="s">
        <v>632</v>
      </c>
      <c r="U11" s="89" t="s">
        <v>6776</v>
      </c>
      <c r="V11" s="1" t="s">
        <v>6777</v>
      </c>
      <c r="W11" s="1" t="s">
        <v>6775</v>
      </c>
      <c r="X11" s="1" t="s">
        <v>170</v>
      </c>
      <c r="Y11" s="1" t="s">
        <v>3640</v>
      </c>
      <c r="Z11" s="31" t="s">
        <v>634</v>
      </c>
      <c r="AA11" s="31" t="s">
        <v>635</v>
      </c>
      <c r="AB11" s="107" t="s">
        <v>6773</v>
      </c>
      <c r="AC11" s="1" t="s">
        <v>3670</v>
      </c>
      <c r="AD11" s="98" t="s">
        <v>1791</v>
      </c>
      <c r="AE11" s="1" t="s">
        <v>1791</v>
      </c>
      <c r="AF11" s="1" t="s">
        <v>1791</v>
      </c>
      <c r="AG11" s="1" t="s">
        <v>6774</v>
      </c>
      <c r="AH11" s="1" t="s">
        <v>641</v>
      </c>
      <c r="AI11" s="1" t="s">
        <v>3082</v>
      </c>
      <c r="AJ11" s="1" t="s">
        <v>379</v>
      </c>
    </row>
    <row r="12" spans="1:36" ht="126" customHeight="1" x14ac:dyDescent="0.2">
      <c r="A12" s="123">
        <v>11</v>
      </c>
      <c r="B12" s="3" t="s">
        <v>1792</v>
      </c>
      <c r="C12" s="2" t="s">
        <v>642</v>
      </c>
      <c r="D12" s="164"/>
      <c r="E12" s="106" t="s">
        <v>6754</v>
      </c>
      <c r="F12" s="168" t="s">
        <v>6750</v>
      </c>
      <c r="G12" s="22">
        <v>8</v>
      </c>
      <c r="H12" s="1" t="s">
        <v>1036</v>
      </c>
      <c r="I12" s="1" t="s">
        <v>6768</v>
      </c>
      <c r="J12" s="1" t="s">
        <v>1324</v>
      </c>
      <c r="K12" s="1" t="s">
        <v>6788</v>
      </c>
      <c r="L12" s="42" t="s">
        <v>6787</v>
      </c>
      <c r="M12" s="48">
        <v>-7</v>
      </c>
      <c r="N12" s="55" t="s">
        <v>6789</v>
      </c>
      <c r="O12" s="1" t="s">
        <v>285</v>
      </c>
      <c r="P12" s="1" t="s">
        <v>286</v>
      </c>
      <c r="Q12" s="1" t="s">
        <v>6785</v>
      </c>
      <c r="R12" s="1" t="s">
        <v>288</v>
      </c>
      <c r="S12" s="1" t="s">
        <v>289</v>
      </c>
      <c r="T12" s="1" t="s">
        <v>632</v>
      </c>
      <c r="U12" s="89" t="s">
        <v>6778</v>
      </c>
      <c r="V12" s="1" t="s">
        <v>6779</v>
      </c>
      <c r="W12" s="1" t="s">
        <v>6520</v>
      </c>
      <c r="X12" s="1" t="s">
        <v>170</v>
      </c>
      <c r="Y12" s="1" t="s">
        <v>3827</v>
      </c>
      <c r="Z12" s="31" t="s">
        <v>634</v>
      </c>
      <c r="AA12" s="31" t="s">
        <v>635</v>
      </c>
      <c r="AB12" s="107" t="s">
        <v>6773</v>
      </c>
      <c r="AC12" s="19" t="s">
        <v>3625</v>
      </c>
      <c r="AD12" s="98" t="s">
        <v>1791</v>
      </c>
      <c r="AE12" s="1" t="s">
        <v>1791</v>
      </c>
      <c r="AF12" s="1" t="s">
        <v>1791</v>
      </c>
      <c r="AG12" s="1" t="s">
        <v>6774</v>
      </c>
      <c r="AH12" s="1" t="s">
        <v>641</v>
      </c>
      <c r="AI12" s="1" t="s">
        <v>3082</v>
      </c>
      <c r="AJ12" s="1" t="s">
        <v>379</v>
      </c>
    </row>
    <row r="13" spans="1:36" ht="126" customHeight="1" x14ac:dyDescent="0.2">
      <c r="A13" s="123">
        <v>12</v>
      </c>
      <c r="B13" s="3" t="s">
        <v>1792</v>
      </c>
      <c r="C13" s="2" t="s">
        <v>646</v>
      </c>
      <c r="D13" s="143"/>
      <c r="E13" s="106" t="s">
        <v>6755</v>
      </c>
      <c r="F13" s="168" t="s">
        <v>6750</v>
      </c>
      <c r="G13" s="22">
        <v>12</v>
      </c>
      <c r="H13" s="1" t="s">
        <v>1036</v>
      </c>
      <c r="I13" s="1" t="s">
        <v>6768</v>
      </c>
      <c r="J13" s="1" t="s">
        <v>1324</v>
      </c>
      <c r="K13" s="1" t="s">
        <v>6788</v>
      </c>
      <c r="L13" s="42" t="s">
        <v>6787</v>
      </c>
      <c r="M13" s="48">
        <v>-7</v>
      </c>
      <c r="N13" s="55" t="s">
        <v>6789</v>
      </c>
      <c r="O13" s="1" t="s">
        <v>285</v>
      </c>
      <c r="P13" s="1" t="s">
        <v>286</v>
      </c>
      <c r="Q13" s="1" t="s">
        <v>6785</v>
      </c>
      <c r="R13" s="1" t="s">
        <v>288</v>
      </c>
      <c r="S13" s="1" t="s">
        <v>289</v>
      </c>
      <c r="T13" s="1" t="s">
        <v>632</v>
      </c>
      <c r="U13" s="89" t="s">
        <v>6780</v>
      </c>
      <c r="V13" s="1" t="s">
        <v>6781</v>
      </c>
      <c r="W13" s="1" t="s">
        <v>1484</v>
      </c>
      <c r="X13" s="1" t="s">
        <v>170</v>
      </c>
      <c r="Y13" s="1" t="s">
        <v>2732</v>
      </c>
      <c r="Z13" s="31" t="s">
        <v>634</v>
      </c>
      <c r="AA13" s="31" t="s">
        <v>635</v>
      </c>
      <c r="AB13" s="107" t="s">
        <v>6773</v>
      </c>
      <c r="AC13" s="19" t="s">
        <v>3625</v>
      </c>
      <c r="AD13" s="98" t="s">
        <v>1791</v>
      </c>
      <c r="AE13" s="1" t="s">
        <v>1791</v>
      </c>
      <c r="AF13" s="1" t="s">
        <v>1791</v>
      </c>
      <c r="AG13" s="1" t="s">
        <v>6774</v>
      </c>
      <c r="AH13" s="1" t="s">
        <v>641</v>
      </c>
      <c r="AI13" s="1" t="s">
        <v>3082</v>
      </c>
      <c r="AJ13" s="1" t="s">
        <v>379</v>
      </c>
    </row>
    <row r="14" spans="1:36" ht="126" customHeight="1" x14ac:dyDescent="0.2">
      <c r="A14" s="123">
        <v>13</v>
      </c>
      <c r="B14" s="3" t="s">
        <v>1792</v>
      </c>
      <c r="C14" s="2" t="s">
        <v>649</v>
      </c>
      <c r="D14" s="143"/>
      <c r="E14" s="106" t="s">
        <v>6756</v>
      </c>
      <c r="F14" s="168" t="s">
        <v>6750</v>
      </c>
      <c r="G14" s="22">
        <v>16</v>
      </c>
      <c r="H14" s="1" t="s">
        <v>1036</v>
      </c>
      <c r="I14" s="1" t="s">
        <v>6769</v>
      </c>
      <c r="J14" s="1" t="s">
        <v>1324</v>
      </c>
      <c r="K14" s="1" t="s">
        <v>6790</v>
      </c>
      <c r="L14" s="42" t="s">
        <v>6791</v>
      </c>
      <c r="M14" s="48">
        <v>-7</v>
      </c>
      <c r="N14" s="55" t="s">
        <v>6792</v>
      </c>
      <c r="O14" s="1" t="s">
        <v>285</v>
      </c>
      <c r="P14" s="1" t="s">
        <v>286</v>
      </c>
      <c r="Q14" s="1" t="s">
        <v>6785</v>
      </c>
      <c r="R14" s="1" t="s">
        <v>288</v>
      </c>
      <c r="S14" s="1" t="s">
        <v>289</v>
      </c>
      <c r="T14" s="1" t="s">
        <v>632</v>
      </c>
      <c r="U14" s="89" t="s">
        <v>6780</v>
      </c>
      <c r="V14" s="1" t="s">
        <v>6781</v>
      </c>
      <c r="W14" s="1" t="s">
        <v>1484</v>
      </c>
      <c r="X14" s="1" t="s">
        <v>170</v>
      </c>
      <c r="Y14" s="1" t="s">
        <v>3921</v>
      </c>
      <c r="Z14" s="31" t="s">
        <v>634</v>
      </c>
      <c r="AA14" s="31" t="s">
        <v>635</v>
      </c>
      <c r="AB14" s="107" t="s">
        <v>6773</v>
      </c>
      <c r="AC14" s="19" t="s">
        <v>3625</v>
      </c>
      <c r="AD14" s="98" t="s">
        <v>1791</v>
      </c>
      <c r="AE14" s="1" t="s">
        <v>1791</v>
      </c>
      <c r="AF14" s="1" t="s">
        <v>1791</v>
      </c>
      <c r="AG14" s="1" t="s">
        <v>6774</v>
      </c>
      <c r="AH14" s="1" t="s">
        <v>641</v>
      </c>
      <c r="AI14" s="1" t="s">
        <v>3082</v>
      </c>
      <c r="AJ14" s="1" t="s">
        <v>379</v>
      </c>
    </row>
    <row r="15" spans="1:36" ht="126" customHeight="1" x14ac:dyDescent="0.2">
      <c r="A15" s="123">
        <v>14</v>
      </c>
      <c r="B15" s="3" t="s">
        <v>1792</v>
      </c>
      <c r="C15" s="2" t="s">
        <v>654</v>
      </c>
      <c r="D15" s="143"/>
      <c r="E15" s="106" t="s">
        <v>6757</v>
      </c>
      <c r="F15" s="168" t="s">
        <v>6750</v>
      </c>
      <c r="G15" s="22">
        <v>20</v>
      </c>
      <c r="H15" s="1" t="s">
        <v>1036</v>
      </c>
      <c r="I15" s="1" t="s">
        <v>6769</v>
      </c>
      <c r="J15" s="1" t="s">
        <v>1324</v>
      </c>
      <c r="K15" s="1" t="s">
        <v>6793</v>
      </c>
      <c r="L15" s="42" t="s">
        <v>6794</v>
      </c>
      <c r="M15" s="48">
        <v>-7</v>
      </c>
      <c r="N15" s="55" t="s">
        <v>6795</v>
      </c>
      <c r="O15" s="1" t="s">
        <v>285</v>
      </c>
      <c r="P15" s="1" t="s">
        <v>286</v>
      </c>
      <c r="Q15" s="1" t="s">
        <v>6785</v>
      </c>
      <c r="R15" s="1" t="s">
        <v>288</v>
      </c>
      <c r="S15" s="1" t="s">
        <v>289</v>
      </c>
      <c r="T15" s="1" t="s">
        <v>632</v>
      </c>
      <c r="U15" s="89" t="s">
        <v>2494</v>
      </c>
      <c r="V15" s="1" t="s">
        <v>2495</v>
      </c>
      <c r="W15" s="1" t="s">
        <v>1175</v>
      </c>
      <c r="X15" s="1" t="s">
        <v>170</v>
      </c>
      <c r="Y15" s="1" t="s">
        <v>3921</v>
      </c>
      <c r="Z15" s="31" t="s">
        <v>634</v>
      </c>
      <c r="AA15" s="31" t="s">
        <v>635</v>
      </c>
      <c r="AB15" s="107" t="s">
        <v>6773</v>
      </c>
      <c r="AC15" s="19" t="s">
        <v>3625</v>
      </c>
      <c r="AD15" s="98" t="s">
        <v>1791</v>
      </c>
      <c r="AE15" s="1" t="s">
        <v>1791</v>
      </c>
      <c r="AF15" s="1" t="s">
        <v>1791</v>
      </c>
      <c r="AG15" s="1" t="s">
        <v>6774</v>
      </c>
      <c r="AH15" s="1" t="s">
        <v>641</v>
      </c>
      <c r="AI15" s="1" t="s">
        <v>3082</v>
      </c>
      <c r="AJ15" s="1" t="s">
        <v>379</v>
      </c>
    </row>
    <row r="16" spans="1:36" ht="126" customHeight="1" x14ac:dyDescent="0.2">
      <c r="A16" s="123">
        <v>15</v>
      </c>
      <c r="B16" s="3" t="s">
        <v>1792</v>
      </c>
      <c r="C16" s="2" t="s">
        <v>1062</v>
      </c>
      <c r="D16" s="143"/>
      <c r="E16" s="1" t="s">
        <v>693</v>
      </c>
      <c r="F16" s="168" t="s">
        <v>7093</v>
      </c>
      <c r="G16" s="22">
        <v>5</v>
      </c>
      <c r="H16" s="1" t="s">
        <v>1036</v>
      </c>
      <c r="I16" s="1" t="s">
        <v>1642</v>
      </c>
      <c r="J16" s="1" t="s">
        <v>1115</v>
      </c>
      <c r="K16" s="1" t="s">
        <v>1643</v>
      </c>
      <c r="L16" s="42" t="s">
        <v>1433</v>
      </c>
      <c r="M16" s="48">
        <v>-5</v>
      </c>
      <c r="N16" s="55" t="s">
        <v>1434</v>
      </c>
      <c r="O16" s="1" t="s">
        <v>285</v>
      </c>
      <c r="P16" s="1" t="s">
        <v>286</v>
      </c>
      <c r="Q16" s="1" t="s">
        <v>1435</v>
      </c>
      <c r="R16" s="1" t="s">
        <v>288</v>
      </c>
      <c r="S16" s="1" t="s">
        <v>289</v>
      </c>
      <c r="T16" s="1" t="s">
        <v>632</v>
      </c>
      <c r="U16" s="89" t="s">
        <v>290</v>
      </c>
      <c r="V16" s="1" t="s">
        <v>291</v>
      </c>
      <c r="W16" s="1" t="s">
        <v>1508</v>
      </c>
      <c r="X16" s="1" t="s">
        <v>170</v>
      </c>
      <c r="Y16" s="1" t="s">
        <v>292</v>
      </c>
      <c r="Z16" s="31" t="s">
        <v>634</v>
      </c>
      <c r="AA16" s="31" t="s">
        <v>1436</v>
      </c>
      <c r="AB16" s="1" t="s">
        <v>1437</v>
      </c>
      <c r="AC16" s="1" t="s">
        <v>3670</v>
      </c>
      <c r="AD16" s="98">
        <v>6285.95</v>
      </c>
      <c r="AE16" s="1" t="s">
        <v>1438</v>
      </c>
      <c r="AF16" s="4">
        <v>11336.95652173913</v>
      </c>
      <c r="AG16" s="1" t="s">
        <v>1491</v>
      </c>
      <c r="AH16" s="1" t="s">
        <v>174</v>
      </c>
      <c r="AI16" s="1" t="s">
        <v>3082</v>
      </c>
      <c r="AJ16" s="1" t="s">
        <v>379</v>
      </c>
    </row>
    <row r="17" spans="1:36" ht="126" customHeight="1" x14ac:dyDescent="0.2">
      <c r="A17" s="123">
        <v>16</v>
      </c>
      <c r="B17" s="3" t="s">
        <v>1792</v>
      </c>
      <c r="C17" s="2" t="s">
        <v>1439</v>
      </c>
      <c r="D17" s="143"/>
      <c r="E17" s="106" t="s">
        <v>1440</v>
      </c>
      <c r="F17" s="168" t="s">
        <v>810</v>
      </c>
      <c r="G17" s="22">
        <v>5</v>
      </c>
      <c r="H17" s="1" t="s">
        <v>1036</v>
      </c>
      <c r="I17" s="1" t="s">
        <v>1642</v>
      </c>
      <c r="J17" s="1" t="s">
        <v>1115</v>
      </c>
      <c r="K17" s="1" t="s">
        <v>1643</v>
      </c>
      <c r="L17" s="42" t="s">
        <v>1433</v>
      </c>
      <c r="M17" s="48">
        <v>-5</v>
      </c>
      <c r="N17" s="55" t="s">
        <v>1434</v>
      </c>
      <c r="O17" s="1" t="s">
        <v>285</v>
      </c>
      <c r="P17" s="1" t="s">
        <v>286</v>
      </c>
      <c r="Q17" s="1" t="s">
        <v>1435</v>
      </c>
      <c r="R17" s="1" t="s">
        <v>288</v>
      </c>
      <c r="S17" s="1" t="s">
        <v>289</v>
      </c>
      <c r="T17" s="1" t="s">
        <v>632</v>
      </c>
      <c r="U17" s="89" t="s">
        <v>290</v>
      </c>
      <c r="V17" s="1" t="s">
        <v>291</v>
      </c>
      <c r="W17" s="1" t="s">
        <v>1172</v>
      </c>
      <c r="X17" s="1" t="s">
        <v>170</v>
      </c>
      <c r="Y17" s="1" t="s">
        <v>292</v>
      </c>
      <c r="Z17" s="31" t="s">
        <v>634</v>
      </c>
      <c r="AA17" s="31" t="s">
        <v>1436</v>
      </c>
      <c r="AB17" s="194" t="s">
        <v>63</v>
      </c>
      <c r="AC17" s="1" t="s">
        <v>3670</v>
      </c>
      <c r="AD17" s="98" t="s">
        <v>1791</v>
      </c>
      <c r="AE17" s="1" t="s">
        <v>1791</v>
      </c>
      <c r="AF17" s="1" t="s">
        <v>1791</v>
      </c>
      <c r="AG17" s="1" t="s">
        <v>1491</v>
      </c>
      <c r="AH17" s="1" t="s">
        <v>174</v>
      </c>
      <c r="AI17" s="1" t="s">
        <v>3082</v>
      </c>
      <c r="AJ17" s="1" t="s">
        <v>379</v>
      </c>
    </row>
    <row r="18" spans="1:36" ht="126" customHeight="1" x14ac:dyDescent="0.2">
      <c r="A18" s="123">
        <v>17</v>
      </c>
      <c r="B18" s="3" t="s">
        <v>1792</v>
      </c>
      <c r="C18" s="2" t="s">
        <v>1441</v>
      </c>
      <c r="D18" s="143"/>
      <c r="E18" s="106" t="s">
        <v>1169</v>
      </c>
      <c r="F18" s="168" t="s">
        <v>810</v>
      </c>
      <c r="G18" s="22">
        <v>8</v>
      </c>
      <c r="H18" s="1" t="s">
        <v>1036</v>
      </c>
      <c r="I18" s="1" t="s">
        <v>2228</v>
      </c>
      <c r="J18" s="1" t="s">
        <v>1115</v>
      </c>
      <c r="K18" s="1" t="s">
        <v>2229</v>
      </c>
      <c r="L18" s="42" t="s">
        <v>650</v>
      </c>
      <c r="M18" s="48">
        <v>-7</v>
      </c>
      <c r="N18" s="55" t="s">
        <v>2230</v>
      </c>
      <c r="O18" s="1" t="s">
        <v>285</v>
      </c>
      <c r="P18" s="1" t="s">
        <v>286</v>
      </c>
      <c r="Q18" s="1" t="s">
        <v>2231</v>
      </c>
      <c r="R18" s="1" t="s">
        <v>288</v>
      </c>
      <c r="S18" s="1" t="s">
        <v>289</v>
      </c>
      <c r="T18" s="1" t="s">
        <v>632</v>
      </c>
      <c r="U18" s="89" t="s">
        <v>643</v>
      </c>
      <c r="V18" s="1" t="s">
        <v>644</v>
      </c>
      <c r="W18" s="1" t="s">
        <v>1174</v>
      </c>
      <c r="X18" s="1" t="s">
        <v>170</v>
      </c>
      <c r="Y18" s="1" t="s">
        <v>640</v>
      </c>
      <c r="Z18" s="31" t="s">
        <v>634</v>
      </c>
      <c r="AA18" s="31" t="s">
        <v>1436</v>
      </c>
      <c r="AB18" s="194" t="s">
        <v>63</v>
      </c>
      <c r="AC18" s="1" t="s">
        <v>3670</v>
      </c>
      <c r="AD18" s="98" t="s">
        <v>1791</v>
      </c>
      <c r="AE18" s="1" t="s">
        <v>1791</v>
      </c>
      <c r="AF18" s="1" t="s">
        <v>1791</v>
      </c>
      <c r="AG18" s="1" t="s">
        <v>1491</v>
      </c>
      <c r="AH18" s="1" t="s">
        <v>174</v>
      </c>
      <c r="AI18" s="1" t="s">
        <v>3082</v>
      </c>
      <c r="AJ18" s="1" t="s">
        <v>379</v>
      </c>
    </row>
    <row r="19" spans="1:36" ht="126" customHeight="1" x14ac:dyDescent="0.2">
      <c r="A19" s="123">
        <v>18</v>
      </c>
      <c r="B19" s="3" t="s">
        <v>1792</v>
      </c>
      <c r="C19" s="2" t="s">
        <v>2232</v>
      </c>
      <c r="D19" s="143"/>
      <c r="E19" s="106" t="s">
        <v>1170</v>
      </c>
      <c r="F19" s="168" t="s">
        <v>810</v>
      </c>
      <c r="G19" s="22">
        <v>12</v>
      </c>
      <c r="H19" s="1" t="s">
        <v>1036</v>
      </c>
      <c r="I19" s="1" t="s">
        <v>2228</v>
      </c>
      <c r="J19" s="1" t="s">
        <v>1115</v>
      </c>
      <c r="K19" s="1" t="s">
        <v>2229</v>
      </c>
      <c r="L19" s="42" t="s">
        <v>650</v>
      </c>
      <c r="M19" s="48">
        <v>-7</v>
      </c>
      <c r="N19" s="55" t="s">
        <v>2230</v>
      </c>
      <c r="O19" s="1" t="s">
        <v>285</v>
      </c>
      <c r="P19" s="1" t="s">
        <v>286</v>
      </c>
      <c r="Q19" s="1" t="s">
        <v>2231</v>
      </c>
      <c r="R19" s="1" t="s">
        <v>288</v>
      </c>
      <c r="S19" s="1" t="s">
        <v>289</v>
      </c>
      <c r="T19" s="1" t="s">
        <v>632</v>
      </c>
      <c r="U19" s="89" t="s">
        <v>647</v>
      </c>
      <c r="V19" s="1" t="s">
        <v>648</v>
      </c>
      <c r="W19" s="1" t="s">
        <v>1484</v>
      </c>
      <c r="X19" s="1" t="s">
        <v>170</v>
      </c>
      <c r="Y19" s="1" t="s">
        <v>2233</v>
      </c>
      <c r="Z19" s="31" t="s">
        <v>634</v>
      </c>
      <c r="AA19" s="31" t="s">
        <v>1436</v>
      </c>
      <c r="AB19" s="194" t="s">
        <v>63</v>
      </c>
      <c r="AC19" s="19" t="s">
        <v>3625</v>
      </c>
      <c r="AD19" s="98" t="s">
        <v>1791</v>
      </c>
      <c r="AE19" s="1" t="s">
        <v>1791</v>
      </c>
      <c r="AF19" s="1" t="s">
        <v>1791</v>
      </c>
      <c r="AG19" s="1" t="s">
        <v>1491</v>
      </c>
      <c r="AH19" s="1" t="s">
        <v>174</v>
      </c>
      <c r="AI19" s="1" t="s">
        <v>3082</v>
      </c>
      <c r="AJ19" s="1" t="s">
        <v>379</v>
      </c>
    </row>
    <row r="20" spans="1:36" ht="126" customHeight="1" x14ac:dyDescent="0.2">
      <c r="A20" s="123">
        <v>19</v>
      </c>
      <c r="B20" s="3" t="s">
        <v>1792</v>
      </c>
      <c r="C20" s="2" t="s">
        <v>2234</v>
      </c>
      <c r="D20" s="143"/>
      <c r="E20" s="106" t="s">
        <v>1171</v>
      </c>
      <c r="F20" s="168" t="s">
        <v>810</v>
      </c>
      <c r="G20" s="22">
        <v>16</v>
      </c>
      <c r="H20" s="1" t="s">
        <v>1036</v>
      </c>
      <c r="I20" s="1" t="s">
        <v>2228</v>
      </c>
      <c r="J20" s="1" t="s">
        <v>1115</v>
      </c>
      <c r="K20" s="1" t="s">
        <v>2229</v>
      </c>
      <c r="L20" s="42" t="s">
        <v>650</v>
      </c>
      <c r="M20" s="48">
        <v>-7</v>
      </c>
      <c r="N20" s="55" t="s">
        <v>2235</v>
      </c>
      <c r="O20" s="1" t="s">
        <v>285</v>
      </c>
      <c r="P20" s="1" t="s">
        <v>286</v>
      </c>
      <c r="Q20" s="1" t="s">
        <v>2231</v>
      </c>
      <c r="R20" s="1" t="s">
        <v>288</v>
      </c>
      <c r="S20" s="1" t="s">
        <v>289</v>
      </c>
      <c r="T20" s="1" t="s">
        <v>632</v>
      </c>
      <c r="U20" s="89" t="s">
        <v>651</v>
      </c>
      <c r="V20" s="1" t="s">
        <v>652</v>
      </c>
      <c r="W20" s="1" t="s">
        <v>1176</v>
      </c>
      <c r="X20" s="1" t="s">
        <v>170</v>
      </c>
      <c r="Y20" s="1" t="s">
        <v>497</v>
      </c>
      <c r="Z20" s="31" t="s">
        <v>634</v>
      </c>
      <c r="AA20" s="31" t="s">
        <v>1436</v>
      </c>
      <c r="AB20" s="194" t="s">
        <v>63</v>
      </c>
      <c r="AC20" s="19" t="s">
        <v>3625</v>
      </c>
      <c r="AD20" s="98" t="s">
        <v>1791</v>
      </c>
      <c r="AE20" s="1" t="s">
        <v>1791</v>
      </c>
      <c r="AF20" s="1" t="s">
        <v>1791</v>
      </c>
      <c r="AG20" s="1" t="s">
        <v>1491</v>
      </c>
      <c r="AH20" s="1" t="s">
        <v>174</v>
      </c>
      <c r="AI20" s="1" t="s">
        <v>3082</v>
      </c>
      <c r="AJ20" s="1" t="s">
        <v>379</v>
      </c>
    </row>
    <row r="21" spans="1:36" ht="126" customHeight="1" x14ac:dyDescent="0.2">
      <c r="A21" s="123">
        <v>20</v>
      </c>
      <c r="B21" s="3" t="s">
        <v>1792</v>
      </c>
      <c r="C21" s="2" t="s">
        <v>2236</v>
      </c>
      <c r="D21" s="143"/>
      <c r="E21" s="106" t="s">
        <v>1442</v>
      </c>
      <c r="F21" s="168" t="s">
        <v>810</v>
      </c>
      <c r="G21" s="22">
        <v>20</v>
      </c>
      <c r="H21" s="1" t="s">
        <v>1036</v>
      </c>
      <c r="I21" s="1" t="s">
        <v>2228</v>
      </c>
      <c r="J21" s="1" t="s">
        <v>1115</v>
      </c>
      <c r="K21" s="1" t="s">
        <v>2229</v>
      </c>
      <c r="L21" s="42" t="s">
        <v>650</v>
      </c>
      <c r="M21" s="48">
        <v>-7</v>
      </c>
      <c r="N21" s="55" t="s">
        <v>2235</v>
      </c>
      <c r="O21" s="1" t="s">
        <v>285</v>
      </c>
      <c r="P21" s="1" t="s">
        <v>286</v>
      </c>
      <c r="Q21" s="1" t="s">
        <v>2231</v>
      </c>
      <c r="R21" s="1" t="s">
        <v>288</v>
      </c>
      <c r="S21" s="1" t="s">
        <v>289</v>
      </c>
      <c r="T21" s="1" t="s">
        <v>632</v>
      </c>
      <c r="U21" s="89" t="s">
        <v>2494</v>
      </c>
      <c r="V21" s="1" t="s">
        <v>2495</v>
      </c>
      <c r="W21" s="1" t="s">
        <v>1175</v>
      </c>
      <c r="X21" s="1" t="s">
        <v>170</v>
      </c>
      <c r="Y21" s="1" t="s">
        <v>653</v>
      </c>
      <c r="Z21" s="31" t="s">
        <v>634</v>
      </c>
      <c r="AA21" s="31" t="s">
        <v>1436</v>
      </c>
      <c r="AB21" s="194" t="s">
        <v>63</v>
      </c>
      <c r="AC21" s="19" t="s">
        <v>3625</v>
      </c>
      <c r="AD21" s="98" t="s">
        <v>1791</v>
      </c>
      <c r="AE21" s="1" t="s">
        <v>1791</v>
      </c>
      <c r="AF21" s="1" t="s">
        <v>1791</v>
      </c>
      <c r="AG21" s="1" t="s">
        <v>1491</v>
      </c>
      <c r="AH21" s="1" t="s">
        <v>174</v>
      </c>
      <c r="AI21" s="1" t="s">
        <v>3082</v>
      </c>
      <c r="AJ21" s="1" t="s">
        <v>379</v>
      </c>
    </row>
    <row r="22" spans="1:36" ht="126" customHeight="1" x14ac:dyDescent="0.2">
      <c r="A22" s="123">
        <v>21</v>
      </c>
      <c r="B22" s="3" t="s">
        <v>1792</v>
      </c>
      <c r="C22" s="2" t="s">
        <v>2237</v>
      </c>
      <c r="D22" s="143"/>
      <c r="E22" s="1" t="s">
        <v>692</v>
      </c>
      <c r="F22" s="168" t="s">
        <v>1167</v>
      </c>
      <c r="G22" s="22">
        <v>5</v>
      </c>
      <c r="H22" s="1" t="s">
        <v>1036</v>
      </c>
      <c r="I22" s="1" t="s">
        <v>349</v>
      </c>
      <c r="J22" s="1" t="s">
        <v>350</v>
      </c>
      <c r="K22" s="1" t="s">
        <v>351</v>
      </c>
      <c r="L22" s="42" t="s">
        <v>352</v>
      </c>
      <c r="M22" s="48">
        <v>-7</v>
      </c>
      <c r="N22" s="55" t="s">
        <v>353</v>
      </c>
      <c r="O22" s="1" t="s">
        <v>285</v>
      </c>
      <c r="P22" s="1" t="s">
        <v>286</v>
      </c>
      <c r="Q22" s="1" t="s">
        <v>1435</v>
      </c>
      <c r="R22" s="1" t="s">
        <v>288</v>
      </c>
      <c r="S22" s="1" t="s">
        <v>289</v>
      </c>
      <c r="T22" s="1" t="s">
        <v>632</v>
      </c>
      <c r="U22" s="89" t="s">
        <v>290</v>
      </c>
      <c r="V22" s="1" t="s">
        <v>291</v>
      </c>
      <c r="W22" s="1" t="s">
        <v>1508</v>
      </c>
      <c r="X22" s="1" t="s">
        <v>170</v>
      </c>
      <c r="Y22" s="1" t="s">
        <v>292</v>
      </c>
      <c r="Z22" s="31" t="s">
        <v>634</v>
      </c>
      <c r="AA22" s="31" t="s">
        <v>354</v>
      </c>
      <c r="AB22" s="1" t="s">
        <v>1437</v>
      </c>
      <c r="AC22" s="1" t="s">
        <v>3670</v>
      </c>
      <c r="AD22" s="98">
        <v>5547.65</v>
      </c>
      <c r="AE22" s="1" t="s">
        <v>355</v>
      </c>
      <c r="AF22" s="4">
        <v>10457.357859531772</v>
      </c>
      <c r="AG22" s="1" t="s">
        <v>1491</v>
      </c>
      <c r="AH22" s="1" t="s">
        <v>174</v>
      </c>
      <c r="AI22" s="1" t="s">
        <v>3082</v>
      </c>
      <c r="AJ22" s="1" t="s">
        <v>379</v>
      </c>
    </row>
    <row r="23" spans="1:36" ht="126" customHeight="1" x14ac:dyDescent="0.2">
      <c r="A23" s="123">
        <v>22</v>
      </c>
      <c r="B23" s="3" t="s">
        <v>1792</v>
      </c>
      <c r="C23" s="2" t="s">
        <v>356</v>
      </c>
      <c r="D23" s="164"/>
      <c r="E23" s="106" t="s">
        <v>6758</v>
      </c>
      <c r="F23" s="168" t="s">
        <v>6750</v>
      </c>
      <c r="G23" s="22">
        <v>6</v>
      </c>
      <c r="H23" s="1" t="s">
        <v>1036</v>
      </c>
      <c r="I23" s="1" t="s">
        <v>6771</v>
      </c>
      <c r="J23" s="1" t="s">
        <v>350</v>
      </c>
      <c r="K23" s="1" t="s">
        <v>351</v>
      </c>
      <c r="L23" s="42" t="s">
        <v>352</v>
      </c>
      <c r="M23" s="48">
        <v>-7</v>
      </c>
      <c r="N23" s="55" t="s">
        <v>357</v>
      </c>
      <c r="O23" s="1" t="s">
        <v>285</v>
      </c>
      <c r="P23" s="1" t="s">
        <v>286</v>
      </c>
      <c r="Q23" s="1" t="s">
        <v>6785</v>
      </c>
      <c r="R23" s="1" t="s">
        <v>288</v>
      </c>
      <c r="S23" s="1" t="s">
        <v>289</v>
      </c>
      <c r="T23" s="1" t="s">
        <v>632</v>
      </c>
      <c r="U23" s="89" t="s">
        <v>6776</v>
      </c>
      <c r="V23" s="1" t="s">
        <v>6777</v>
      </c>
      <c r="W23" s="1" t="s">
        <v>6775</v>
      </c>
      <c r="X23" s="1" t="s">
        <v>170</v>
      </c>
      <c r="Y23" s="1" t="s">
        <v>3644</v>
      </c>
      <c r="Z23" s="31" t="s">
        <v>634</v>
      </c>
      <c r="AA23" s="31" t="s">
        <v>354</v>
      </c>
      <c r="AB23" s="107" t="s">
        <v>6773</v>
      </c>
      <c r="AC23" s="1" t="s">
        <v>3670</v>
      </c>
      <c r="AD23" s="98" t="s">
        <v>1791</v>
      </c>
      <c r="AE23" s="1" t="s">
        <v>1791</v>
      </c>
      <c r="AF23" s="1" t="s">
        <v>1791</v>
      </c>
      <c r="AG23" s="1" t="s">
        <v>6774</v>
      </c>
      <c r="AH23" s="1" t="s">
        <v>174</v>
      </c>
      <c r="AI23" s="1" t="s">
        <v>3082</v>
      </c>
      <c r="AJ23" s="1" t="s">
        <v>379</v>
      </c>
    </row>
    <row r="24" spans="1:36" ht="126" customHeight="1" x14ac:dyDescent="0.2">
      <c r="A24" s="123">
        <v>23</v>
      </c>
      <c r="B24" s="3" t="s">
        <v>1792</v>
      </c>
      <c r="C24" s="2" t="s">
        <v>360</v>
      </c>
      <c r="D24" s="143"/>
      <c r="E24" s="183" t="s">
        <v>6760</v>
      </c>
      <c r="F24" s="168" t="s">
        <v>6750</v>
      </c>
      <c r="G24" s="22">
        <v>8</v>
      </c>
      <c r="H24" s="1" t="s">
        <v>1036</v>
      </c>
      <c r="I24" s="1" t="s">
        <v>6772</v>
      </c>
      <c r="J24" s="1" t="s">
        <v>350</v>
      </c>
      <c r="K24" s="1" t="s">
        <v>1143</v>
      </c>
      <c r="L24" s="42" t="s">
        <v>1144</v>
      </c>
      <c r="M24" s="48">
        <v>-7</v>
      </c>
      <c r="N24" s="55" t="s">
        <v>1145</v>
      </c>
      <c r="O24" s="1" t="s">
        <v>285</v>
      </c>
      <c r="P24" s="1" t="s">
        <v>286</v>
      </c>
      <c r="Q24" s="1" t="s">
        <v>6785</v>
      </c>
      <c r="R24" s="1" t="s">
        <v>288</v>
      </c>
      <c r="S24" s="1" t="s">
        <v>289</v>
      </c>
      <c r="T24" s="1" t="s">
        <v>632</v>
      </c>
      <c r="U24" s="89" t="s">
        <v>6778</v>
      </c>
      <c r="V24" s="1" t="s">
        <v>6779</v>
      </c>
      <c r="W24" s="1" t="s">
        <v>6520</v>
      </c>
      <c r="X24" s="1" t="s">
        <v>170</v>
      </c>
      <c r="Y24" s="1" t="s">
        <v>3644</v>
      </c>
      <c r="Z24" s="31" t="s">
        <v>634</v>
      </c>
      <c r="AA24" s="31" t="s">
        <v>354</v>
      </c>
      <c r="AB24" s="107" t="s">
        <v>6773</v>
      </c>
      <c r="AC24" s="1" t="s">
        <v>3670</v>
      </c>
      <c r="AD24" s="98" t="s">
        <v>1791</v>
      </c>
      <c r="AE24" s="1" t="s">
        <v>1791</v>
      </c>
      <c r="AF24" s="1" t="s">
        <v>1791</v>
      </c>
      <c r="AG24" s="1" t="s">
        <v>6774</v>
      </c>
      <c r="AH24" s="1" t="s">
        <v>174</v>
      </c>
      <c r="AI24" s="1" t="s">
        <v>3082</v>
      </c>
      <c r="AJ24" s="1" t="s">
        <v>379</v>
      </c>
    </row>
    <row r="25" spans="1:36" ht="126" customHeight="1" x14ac:dyDescent="0.2">
      <c r="A25" s="123">
        <v>24</v>
      </c>
      <c r="B25" s="3" t="s">
        <v>1792</v>
      </c>
      <c r="C25" s="2" t="s">
        <v>1146</v>
      </c>
      <c r="D25" s="164"/>
      <c r="E25" s="183" t="s">
        <v>6761</v>
      </c>
      <c r="F25" s="168" t="s">
        <v>6750</v>
      </c>
      <c r="G25" s="22">
        <v>12</v>
      </c>
      <c r="H25" s="1" t="s">
        <v>1036</v>
      </c>
      <c r="I25" s="1" t="s">
        <v>6772</v>
      </c>
      <c r="J25" s="1" t="s">
        <v>350</v>
      </c>
      <c r="K25" s="1" t="s">
        <v>1143</v>
      </c>
      <c r="L25" s="42" t="s">
        <v>1144</v>
      </c>
      <c r="M25" s="48">
        <v>-7</v>
      </c>
      <c r="N25" s="55" t="s">
        <v>1145</v>
      </c>
      <c r="O25" s="1" t="s">
        <v>285</v>
      </c>
      <c r="P25" s="1" t="s">
        <v>286</v>
      </c>
      <c r="Q25" s="1" t="s">
        <v>6785</v>
      </c>
      <c r="R25" s="1" t="s">
        <v>288</v>
      </c>
      <c r="S25" s="1" t="s">
        <v>289</v>
      </c>
      <c r="T25" s="1" t="s">
        <v>632</v>
      </c>
      <c r="U25" s="89" t="s">
        <v>6780</v>
      </c>
      <c r="V25" s="1" t="s">
        <v>6781</v>
      </c>
      <c r="W25" s="1" t="s">
        <v>1484</v>
      </c>
      <c r="X25" s="1" t="s">
        <v>170</v>
      </c>
      <c r="Y25" s="1" t="s">
        <v>3450</v>
      </c>
      <c r="Z25" s="31" t="s">
        <v>634</v>
      </c>
      <c r="AA25" s="31" t="s">
        <v>354</v>
      </c>
      <c r="AB25" s="107" t="s">
        <v>6773</v>
      </c>
      <c r="AC25" s="19" t="s">
        <v>3625</v>
      </c>
      <c r="AD25" s="98" t="s">
        <v>1791</v>
      </c>
      <c r="AE25" s="1" t="s">
        <v>1791</v>
      </c>
      <c r="AF25" s="1" t="s">
        <v>1791</v>
      </c>
      <c r="AG25" s="1" t="s">
        <v>6774</v>
      </c>
      <c r="AH25" s="1" t="s">
        <v>174</v>
      </c>
      <c r="AI25" s="1" t="s">
        <v>3082</v>
      </c>
      <c r="AJ25" s="1" t="s">
        <v>379</v>
      </c>
    </row>
    <row r="26" spans="1:36" ht="126" customHeight="1" x14ac:dyDescent="0.2">
      <c r="A26" s="123">
        <v>25</v>
      </c>
      <c r="B26" s="3" t="s">
        <v>1792</v>
      </c>
      <c r="C26" s="2" t="s">
        <v>1148</v>
      </c>
      <c r="D26" s="164"/>
      <c r="E26" s="183" t="s">
        <v>6762</v>
      </c>
      <c r="F26" s="168" t="s">
        <v>6750</v>
      </c>
      <c r="G26" s="22">
        <v>16</v>
      </c>
      <c r="H26" s="1" t="s">
        <v>1036</v>
      </c>
      <c r="I26" s="1" t="s">
        <v>6772</v>
      </c>
      <c r="J26" s="1" t="s">
        <v>350</v>
      </c>
      <c r="K26" s="1" t="s">
        <v>1143</v>
      </c>
      <c r="L26" s="42" t="s">
        <v>1144</v>
      </c>
      <c r="M26" s="48">
        <v>-7</v>
      </c>
      <c r="N26" s="55" t="s">
        <v>1149</v>
      </c>
      <c r="O26" s="1" t="s">
        <v>285</v>
      </c>
      <c r="P26" s="1" t="s">
        <v>286</v>
      </c>
      <c r="Q26" s="1" t="s">
        <v>6785</v>
      </c>
      <c r="R26" s="1" t="s">
        <v>288</v>
      </c>
      <c r="S26" s="1" t="s">
        <v>289</v>
      </c>
      <c r="T26" s="1" t="s">
        <v>632</v>
      </c>
      <c r="U26" s="89" t="s">
        <v>6780</v>
      </c>
      <c r="V26" s="1" t="s">
        <v>6781</v>
      </c>
      <c r="W26" s="1" t="s">
        <v>1484</v>
      </c>
      <c r="X26" s="1" t="s">
        <v>170</v>
      </c>
      <c r="Y26" s="1" t="s">
        <v>6515</v>
      </c>
      <c r="Z26" s="31" t="s">
        <v>634</v>
      </c>
      <c r="AA26" s="31" t="s">
        <v>354</v>
      </c>
      <c r="AB26" s="107" t="s">
        <v>6773</v>
      </c>
      <c r="AC26" s="19" t="s">
        <v>3625</v>
      </c>
      <c r="AD26" s="98" t="s">
        <v>1791</v>
      </c>
      <c r="AE26" s="1" t="s">
        <v>1791</v>
      </c>
      <c r="AF26" s="1" t="s">
        <v>1791</v>
      </c>
      <c r="AG26" s="1" t="s">
        <v>6774</v>
      </c>
      <c r="AH26" s="1" t="s">
        <v>174</v>
      </c>
      <c r="AI26" s="1" t="s">
        <v>3082</v>
      </c>
      <c r="AJ26" s="1" t="s">
        <v>379</v>
      </c>
    </row>
    <row r="27" spans="1:36" ht="126" customHeight="1" x14ac:dyDescent="0.2">
      <c r="A27" s="123">
        <v>26</v>
      </c>
      <c r="B27" s="3" t="s">
        <v>1792</v>
      </c>
      <c r="C27" s="2" t="s">
        <v>1150</v>
      </c>
      <c r="D27" s="164"/>
      <c r="E27" s="183" t="s">
        <v>6763</v>
      </c>
      <c r="F27" s="168" t="s">
        <v>6750</v>
      </c>
      <c r="G27" s="22">
        <v>20</v>
      </c>
      <c r="H27" s="1" t="s">
        <v>1036</v>
      </c>
      <c r="I27" s="1" t="s">
        <v>6772</v>
      </c>
      <c r="J27" s="1" t="s">
        <v>350</v>
      </c>
      <c r="K27" s="1" t="s">
        <v>1143</v>
      </c>
      <c r="L27" s="42" t="s">
        <v>1144</v>
      </c>
      <c r="M27" s="48">
        <v>-7</v>
      </c>
      <c r="N27" s="55" t="s">
        <v>1149</v>
      </c>
      <c r="O27" s="1" t="s">
        <v>285</v>
      </c>
      <c r="P27" s="1" t="s">
        <v>286</v>
      </c>
      <c r="Q27" s="1" t="s">
        <v>6785</v>
      </c>
      <c r="R27" s="1" t="s">
        <v>288</v>
      </c>
      <c r="S27" s="1" t="s">
        <v>289</v>
      </c>
      <c r="T27" s="1" t="s">
        <v>632</v>
      </c>
      <c r="U27" s="89" t="s">
        <v>2494</v>
      </c>
      <c r="V27" s="1" t="s">
        <v>2495</v>
      </c>
      <c r="W27" s="1" t="s">
        <v>1175</v>
      </c>
      <c r="X27" s="1" t="s">
        <v>170</v>
      </c>
      <c r="Y27" s="1" t="s">
        <v>3921</v>
      </c>
      <c r="Z27" s="31" t="s">
        <v>634</v>
      </c>
      <c r="AA27" s="31" t="s">
        <v>354</v>
      </c>
      <c r="AB27" s="107" t="s">
        <v>6773</v>
      </c>
      <c r="AC27" s="19" t="s">
        <v>3625</v>
      </c>
      <c r="AD27" s="98" t="s">
        <v>1791</v>
      </c>
      <c r="AE27" s="1" t="s">
        <v>1791</v>
      </c>
      <c r="AF27" s="1" t="s">
        <v>1791</v>
      </c>
      <c r="AG27" s="1" t="s">
        <v>6774</v>
      </c>
      <c r="AH27" s="1" t="s">
        <v>174</v>
      </c>
      <c r="AI27" s="1" t="s">
        <v>3082</v>
      </c>
      <c r="AJ27" s="1" t="s">
        <v>379</v>
      </c>
    </row>
    <row r="28" spans="1:36" ht="126" customHeight="1" x14ac:dyDescent="0.2">
      <c r="A28" s="123">
        <v>27</v>
      </c>
      <c r="B28" s="3" t="s">
        <v>1151</v>
      </c>
      <c r="C28" s="2" t="s">
        <v>1152</v>
      </c>
      <c r="D28" s="143"/>
      <c r="E28" s="101" t="s">
        <v>1153</v>
      </c>
      <c r="F28" s="168" t="s">
        <v>1154</v>
      </c>
      <c r="G28" s="22">
        <v>2</v>
      </c>
      <c r="H28" s="1" t="s">
        <v>3671</v>
      </c>
      <c r="I28" s="1" t="s">
        <v>4542</v>
      </c>
      <c r="J28" s="1" t="s">
        <v>350</v>
      </c>
      <c r="K28" s="1" t="s">
        <v>270</v>
      </c>
      <c r="L28" s="42" t="s">
        <v>271</v>
      </c>
      <c r="M28" s="48">
        <v>-80</v>
      </c>
      <c r="N28" s="55" t="s">
        <v>272</v>
      </c>
      <c r="O28" s="1" t="s">
        <v>285</v>
      </c>
      <c r="P28" s="1" t="s">
        <v>379</v>
      </c>
      <c r="Q28" s="1" t="s">
        <v>379</v>
      </c>
      <c r="R28" s="1" t="s">
        <v>273</v>
      </c>
      <c r="S28" s="1" t="s">
        <v>274</v>
      </c>
      <c r="T28" s="1" t="s">
        <v>275</v>
      </c>
      <c r="U28" s="89" t="s">
        <v>379</v>
      </c>
      <c r="V28" s="1" t="s">
        <v>379</v>
      </c>
      <c r="W28" s="1" t="s">
        <v>379</v>
      </c>
      <c r="X28" s="1" t="s">
        <v>276</v>
      </c>
      <c r="Y28" s="1" t="s">
        <v>277</v>
      </c>
      <c r="Z28" s="31" t="s">
        <v>6625</v>
      </c>
      <c r="AA28" s="31" t="s">
        <v>354</v>
      </c>
      <c r="AB28" s="101" t="s">
        <v>278</v>
      </c>
      <c r="AC28" s="1" t="s">
        <v>1132</v>
      </c>
      <c r="AD28" s="98">
        <v>5376.2541806020072</v>
      </c>
      <c r="AE28" s="1" t="s">
        <v>275</v>
      </c>
      <c r="AF28" s="4">
        <v>6839.4648829431444</v>
      </c>
      <c r="AG28" s="1"/>
      <c r="AH28" s="1" t="s">
        <v>174</v>
      </c>
      <c r="AI28" s="1" t="s">
        <v>3082</v>
      </c>
      <c r="AJ28" s="1" t="s">
        <v>379</v>
      </c>
    </row>
    <row r="29" spans="1:36" ht="126" customHeight="1" x14ac:dyDescent="0.2">
      <c r="A29" s="123">
        <v>28</v>
      </c>
      <c r="B29" s="3" t="s">
        <v>1151</v>
      </c>
      <c r="C29" s="2" t="s">
        <v>625</v>
      </c>
      <c r="D29" s="143"/>
      <c r="E29" s="101" t="s">
        <v>1612</v>
      </c>
      <c r="F29" s="168" t="s">
        <v>1611</v>
      </c>
      <c r="G29" s="22">
        <v>4</v>
      </c>
      <c r="H29" s="1" t="s">
        <v>3671</v>
      </c>
      <c r="I29" s="1" t="s">
        <v>4543</v>
      </c>
      <c r="J29" s="1" t="s">
        <v>350</v>
      </c>
      <c r="K29" s="5" t="s">
        <v>1014</v>
      </c>
      <c r="L29" s="42" t="s">
        <v>1015</v>
      </c>
      <c r="M29" s="48">
        <v>-80</v>
      </c>
      <c r="N29" s="55" t="s">
        <v>272</v>
      </c>
      <c r="O29" s="1" t="s">
        <v>1016</v>
      </c>
      <c r="P29" s="1" t="s">
        <v>379</v>
      </c>
      <c r="Q29" s="1" t="s">
        <v>379</v>
      </c>
      <c r="R29" s="1" t="s">
        <v>273</v>
      </c>
      <c r="S29" s="1" t="s">
        <v>274</v>
      </c>
      <c r="T29" s="1" t="s">
        <v>275</v>
      </c>
      <c r="U29" s="89" t="s">
        <v>379</v>
      </c>
      <c r="V29" s="1" t="s">
        <v>379</v>
      </c>
      <c r="W29" s="1" t="s">
        <v>379</v>
      </c>
      <c r="X29" s="1" t="s">
        <v>276</v>
      </c>
      <c r="Y29" s="1" t="s">
        <v>277</v>
      </c>
      <c r="Z29" s="31" t="s">
        <v>6625</v>
      </c>
      <c r="AA29" s="31" t="s">
        <v>354</v>
      </c>
      <c r="AB29" s="1" t="s">
        <v>1017</v>
      </c>
      <c r="AC29" s="1" t="s">
        <v>1132</v>
      </c>
      <c r="AD29" s="98">
        <v>7784.2809364548502</v>
      </c>
      <c r="AE29" s="1" t="s">
        <v>275</v>
      </c>
      <c r="AF29" s="4" t="s">
        <v>5280</v>
      </c>
      <c r="AG29" s="1"/>
      <c r="AH29" s="1" t="s">
        <v>174</v>
      </c>
      <c r="AI29" s="1" t="s">
        <v>3082</v>
      </c>
      <c r="AJ29" s="1" t="s">
        <v>379</v>
      </c>
    </row>
    <row r="30" spans="1:36" ht="126" customHeight="1" x14ac:dyDescent="0.2">
      <c r="A30" s="123">
        <v>29</v>
      </c>
      <c r="B30" s="3" t="s">
        <v>1151</v>
      </c>
      <c r="C30" s="2" t="s">
        <v>229</v>
      </c>
      <c r="D30" s="143"/>
      <c r="E30" s="107" t="s">
        <v>230</v>
      </c>
      <c r="F30" s="168" t="s">
        <v>626</v>
      </c>
      <c r="G30" s="22">
        <v>5</v>
      </c>
      <c r="H30" s="1" t="s">
        <v>3671</v>
      </c>
      <c r="I30" s="1" t="s">
        <v>4544</v>
      </c>
      <c r="J30" s="1" t="s">
        <v>350</v>
      </c>
      <c r="K30" s="5" t="s">
        <v>231</v>
      </c>
      <c r="L30" s="42" t="s">
        <v>232</v>
      </c>
      <c r="M30" s="48">
        <v>-80</v>
      </c>
      <c r="N30" s="55" t="s">
        <v>233</v>
      </c>
      <c r="O30" s="1" t="s">
        <v>285</v>
      </c>
      <c r="P30" s="1" t="s">
        <v>379</v>
      </c>
      <c r="Q30" s="1" t="s">
        <v>379</v>
      </c>
      <c r="R30" s="1" t="s">
        <v>273</v>
      </c>
      <c r="S30" s="1" t="s">
        <v>274</v>
      </c>
      <c r="T30" s="1" t="s">
        <v>275</v>
      </c>
      <c r="U30" s="89" t="s">
        <v>379</v>
      </c>
      <c r="V30" s="1" t="s">
        <v>379</v>
      </c>
      <c r="W30" s="1" t="s">
        <v>379</v>
      </c>
      <c r="X30" s="1" t="s">
        <v>276</v>
      </c>
      <c r="Y30" s="1" t="s">
        <v>234</v>
      </c>
      <c r="Z30" s="31" t="s">
        <v>6625</v>
      </c>
      <c r="AA30" s="31" t="s">
        <v>1436</v>
      </c>
      <c r="AB30" s="1" t="s">
        <v>235</v>
      </c>
      <c r="AC30" s="1" t="s">
        <v>1132</v>
      </c>
      <c r="AD30" s="98">
        <v>8085.2842809364556</v>
      </c>
      <c r="AE30" s="1" t="s">
        <v>275</v>
      </c>
      <c r="AF30" s="4">
        <v>11659.698996655519</v>
      </c>
      <c r="AG30" s="1"/>
      <c r="AH30" s="1" t="s">
        <v>174</v>
      </c>
      <c r="AI30" s="1" t="s">
        <v>3082</v>
      </c>
      <c r="AJ30" s="1" t="s">
        <v>379</v>
      </c>
    </row>
    <row r="31" spans="1:36" ht="126" customHeight="1" x14ac:dyDescent="0.2">
      <c r="A31" s="123">
        <v>30</v>
      </c>
      <c r="B31" s="3" t="s">
        <v>1151</v>
      </c>
      <c r="C31" s="2" t="s">
        <v>236</v>
      </c>
      <c r="D31" s="143"/>
      <c r="E31" s="107" t="s">
        <v>1153</v>
      </c>
      <c r="F31" s="168" t="s">
        <v>1154</v>
      </c>
      <c r="G31" s="22">
        <v>8</v>
      </c>
      <c r="H31" s="1" t="s">
        <v>3671</v>
      </c>
      <c r="I31" s="1" t="s">
        <v>4545</v>
      </c>
      <c r="J31" s="1" t="s">
        <v>350</v>
      </c>
      <c r="K31" s="1" t="s">
        <v>581</v>
      </c>
      <c r="L31" s="42" t="s">
        <v>582</v>
      </c>
      <c r="M31" s="48">
        <v>-80</v>
      </c>
      <c r="N31" s="55" t="s">
        <v>583</v>
      </c>
      <c r="O31" s="1" t="s">
        <v>584</v>
      </c>
      <c r="P31" s="1" t="s">
        <v>379</v>
      </c>
      <c r="Q31" s="1" t="s">
        <v>379</v>
      </c>
      <c r="R31" s="1" t="s">
        <v>273</v>
      </c>
      <c r="S31" s="1" t="s">
        <v>274</v>
      </c>
      <c r="T31" s="1" t="s">
        <v>275</v>
      </c>
      <c r="U31" s="89" t="s">
        <v>379</v>
      </c>
      <c r="V31" s="1" t="s">
        <v>379</v>
      </c>
      <c r="W31" s="1" t="s">
        <v>379</v>
      </c>
      <c r="X31" s="1" t="s">
        <v>276</v>
      </c>
      <c r="Y31" s="1" t="s">
        <v>234</v>
      </c>
      <c r="Z31" s="31" t="s">
        <v>6625</v>
      </c>
      <c r="AA31" s="31" t="s">
        <v>354</v>
      </c>
      <c r="AB31" s="101" t="s">
        <v>278</v>
      </c>
      <c r="AC31" s="1" t="s">
        <v>1132</v>
      </c>
      <c r="AD31" s="98">
        <v>9573.5785953177256</v>
      </c>
      <c r="AE31" s="1" t="s">
        <v>275</v>
      </c>
      <c r="AF31" s="4">
        <v>14423.076923076924</v>
      </c>
      <c r="AG31" s="1"/>
      <c r="AH31" s="1" t="s">
        <v>174</v>
      </c>
      <c r="AI31" s="1" t="s">
        <v>3082</v>
      </c>
      <c r="AJ31" s="1" t="s">
        <v>379</v>
      </c>
    </row>
    <row r="32" spans="1:36" ht="126" customHeight="1" x14ac:dyDescent="0.2">
      <c r="A32" s="123">
        <v>31</v>
      </c>
      <c r="B32" s="3" t="s">
        <v>1151</v>
      </c>
      <c r="C32" s="2" t="s">
        <v>2238</v>
      </c>
      <c r="D32" s="143"/>
      <c r="E32" s="107" t="s">
        <v>1153</v>
      </c>
      <c r="F32" s="168" t="s">
        <v>1154</v>
      </c>
      <c r="G32" s="22">
        <v>10</v>
      </c>
      <c r="H32" s="1" t="s">
        <v>3671</v>
      </c>
      <c r="I32" s="1" t="s">
        <v>4546</v>
      </c>
      <c r="J32" s="1" t="s">
        <v>350</v>
      </c>
      <c r="K32" s="1" t="s">
        <v>1093</v>
      </c>
      <c r="L32" s="42" t="s">
        <v>1094</v>
      </c>
      <c r="M32" s="48">
        <v>-80</v>
      </c>
      <c r="N32" s="55" t="s">
        <v>1095</v>
      </c>
      <c r="O32" s="1" t="s">
        <v>584</v>
      </c>
      <c r="P32" s="1" t="s">
        <v>379</v>
      </c>
      <c r="Q32" s="1" t="s">
        <v>379</v>
      </c>
      <c r="R32" s="1" t="s">
        <v>273</v>
      </c>
      <c r="S32" s="1" t="s">
        <v>274</v>
      </c>
      <c r="T32" s="1" t="s">
        <v>275</v>
      </c>
      <c r="U32" s="89" t="s">
        <v>379</v>
      </c>
      <c r="V32" s="1" t="s">
        <v>379</v>
      </c>
      <c r="W32" s="1" t="s">
        <v>379</v>
      </c>
      <c r="X32" s="1" t="s">
        <v>276</v>
      </c>
      <c r="Y32" s="1" t="s">
        <v>234</v>
      </c>
      <c r="Z32" s="31" t="s">
        <v>6625</v>
      </c>
      <c r="AA32" s="31" t="s">
        <v>354</v>
      </c>
      <c r="AB32" s="101" t="s">
        <v>278</v>
      </c>
      <c r="AC32" s="1" t="s">
        <v>1132</v>
      </c>
      <c r="AD32" s="98">
        <v>12081.939799331105</v>
      </c>
      <c r="AE32" s="1" t="s">
        <v>275</v>
      </c>
      <c r="AF32" s="4">
        <v>18227.424749163882</v>
      </c>
      <c r="AG32" s="1"/>
      <c r="AH32" s="1" t="s">
        <v>174</v>
      </c>
      <c r="AI32" s="1" t="s">
        <v>3082</v>
      </c>
      <c r="AJ32" s="1" t="s">
        <v>379</v>
      </c>
    </row>
    <row r="33" spans="1:36" ht="126" customHeight="1" x14ac:dyDescent="0.2">
      <c r="A33" s="123">
        <v>32</v>
      </c>
      <c r="B33" s="3" t="s">
        <v>1151</v>
      </c>
      <c r="C33" s="2" t="s">
        <v>1096</v>
      </c>
      <c r="D33" s="143"/>
      <c r="E33" s="107" t="s">
        <v>1153</v>
      </c>
      <c r="F33" s="168" t="s">
        <v>1154</v>
      </c>
      <c r="G33" s="22">
        <v>12</v>
      </c>
      <c r="H33" s="1" t="s">
        <v>3671</v>
      </c>
      <c r="I33" s="1" t="s">
        <v>4547</v>
      </c>
      <c r="J33" s="1" t="s">
        <v>350</v>
      </c>
      <c r="K33" s="1" t="s">
        <v>1097</v>
      </c>
      <c r="L33" s="42" t="s">
        <v>1098</v>
      </c>
      <c r="M33" s="48">
        <v>-80</v>
      </c>
      <c r="N33" s="55" t="s">
        <v>1099</v>
      </c>
      <c r="O33" s="1" t="s">
        <v>584</v>
      </c>
      <c r="P33" s="1" t="s">
        <v>379</v>
      </c>
      <c r="Q33" s="1" t="s">
        <v>379</v>
      </c>
      <c r="R33" s="1" t="s">
        <v>273</v>
      </c>
      <c r="S33" s="1" t="s">
        <v>274</v>
      </c>
      <c r="T33" s="1" t="s">
        <v>275</v>
      </c>
      <c r="U33" s="89" t="s">
        <v>379</v>
      </c>
      <c r="V33" s="1" t="s">
        <v>379</v>
      </c>
      <c r="W33" s="1" t="s">
        <v>379</v>
      </c>
      <c r="X33" s="1" t="s">
        <v>276</v>
      </c>
      <c r="Y33" s="1" t="s">
        <v>234</v>
      </c>
      <c r="Z33" s="31" t="s">
        <v>6625</v>
      </c>
      <c r="AA33" s="31" t="s">
        <v>354</v>
      </c>
      <c r="AB33" s="101" t="s">
        <v>278</v>
      </c>
      <c r="AC33" s="1" t="s">
        <v>1132</v>
      </c>
      <c r="AD33" s="98">
        <v>12892.976588628762</v>
      </c>
      <c r="AE33" s="1" t="s">
        <v>275</v>
      </c>
      <c r="AF33" s="4">
        <v>20125</v>
      </c>
      <c r="AG33" s="1"/>
      <c r="AH33" s="1" t="s">
        <v>174</v>
      </c>
      <c r="AI33" s="1" t="s">
        <v>3082</v>
      </c>
      <c r="AJ33" s="1" t="s">
        <v>379</v>
      </c>
    </row>
    <row r="34" spans="1:36" ht="126" customHeight="1" x14ac:dyDescent="0.2">
      <c r="A34" s="123">
        <v>33</v>
      </c>
      <c r="B34" s="3" t="s">
        <v>1151</v>
      </c>
      <c r="C34" s="2" t="s">
        <v>2099</v>
      </c>
      <c r="D34" s="143"/>
      <c r="E34" s="107" t="s">
        <v>1153</v>
      </c>
      <c r="F34" s="168" t="s">
        <v>1154</v>
      </c>
      <c r="G34" s="22">
        <v>12</v>
      </c>
      <c r="H34" s="1" t="s">
        <v>3671</v>
      </c>
      <c r="I34" s="1" t="s">
        <v>4548</v>
      </c>
      <c r="J34" s="1" t="s">
        <v>350</v>
      </c>
      <c r="K34" s="1" t="s">
        <v>2100</v>
      </c>
      <c r="L34" s="42" t="s">
        <v>1098</v>
      </c>
      <c r="M34" s="48">
        <v>-80</v>
      </c>
      <c r="N34" s="55" t="s">
        <v>1099</v>
      </c>
      <c r="O34" s="1" t="s">
        <v>2101</v>
      </c>
      <c r="P34" s="1" t="s">
        <v>379</v>
      </c>
      <c r="Q34" s="1" t="s">
        <v>379</v>
      </c>
      <c r="R34" s="1" t="s">
        <v>273</v>
      </c>
      <c r="S34" s="1" t="s">
        <v>274</v>
      </c>
      <c r="T34" s="1" t="s">
        <v>275</v>
      </c>
      <c r="U34" s="89" t="s">
        <v>379</v>
      </c>
      <c r="V34" s="1" t="s">
        <v>379</v>
      </c>
      <c r="W34" s="1" t="s">
        <v>379</v>
      </c>
      <c r="X34" s="1" t="s">
        <v>276</v>
      </c>
      <c r="Y34" s="1" t="s">
        <v>234</v>
      </c>
      <c r="Z34" s="31" t="s">
        <v>6625</v>
      </c>
      <c r="AA34" s="31" t="s">
        <v>354</v>
      </c>
      <c r="AB34" s="101" t="s">
        <v>278</v>
      </c>
      <c r="AC34" s="1" t="s">
        <v>1132</v>
      </c>
      <c r="AD34" s="98">
        <v>12892.976588628762</v>
      </c>
      <c r="AE34" s="1" t="s">
        <v>275</v>
      </c>
      <c r="AF34" s="4">
        <v>20125</v>
      </c>
      <c r="AG34" s="1"/>
      <c r="AH34" s="1" t="s">
        <v>174</v>
      </c>
      <c r="AI34" s="1" t="s">
        <v>3082</v>
      </c>
      <c r="AJ34" s="1" t="s">
        <v>379</v>
      </c>
    </row>
    <row r="35" spans="1:36" ht="126" customHeight="1" x14ac:dyDescent="0.2">
      <c r="A35" s="123">
        <v>34</v>
      </c>
      <c r="B35" s="3" t="s">
        <v>1151</v>
      </c>
      <c r="C35" s="2" t="s">
        <v>2102</v>
      </c>
      <c r="D35" s="143"/>
      <c r="E35" s="107" t="s">
        <v>1153</v>
      </c>
      <c r="F35" s="168" t="s">
        <v>1154</v>
      </c>
      <c r="G35" s="22">
        <v>14</v>
      </c>
      <c r="H35" s="1" t="s">
        <v>3671</v>
      </c>
      <c r="I35" s="1" t="s">
        <v>4549</v>
      </c>
      <c r="J35" s="1" t="s">
        <v>350</v>
      </c>
      <c r="K35" s="1" t="s">
        <v>2103</v>
      </c>
      <c r="L35" s="42" t="s">
        <v>2104</v>
      </c>
      <c r="M35" s="48">
        <v>-80</v>
      </c>
      <c r="N35" s="55" t="s">
        <v>2105</v>
      </c>
      <c r="O35" s="1" t="s">
        <v>2101</v>
      </c>
      <c r="P35" s="1" t="s">
        <v>379</v>
      </c>
      <c r="Q35" s="1" t="s">
        <v>379</v>
      </c>
      <c r="R35" s="1" t="s">
        <v>273</v>
      </c>
      <c r="S35" s="1" t="s">
        <v>274</v>
      </c>
      <c r="T35" s="1" t="s">
        <v>275</v>
      </c>
      <c r="U35" s="89" t="s">
        <v>379</v>
      </c>
      <c r="V35" s="1" t="s">
        <v>379</v>
      </c>
      <c r="W35" s="1" t="s">
        <v>379</v>
      </c>
      <c r="X35" s="1" t="s">
        <v>276</v>
      </c>
      <c r="Y35" s="1" t="s">
        <v>234</v>
      </c>
      <c r="Z35" s="31" t="s">
        <v>6625</v>
      </c>
      <c r="AA35" s="31" t="s">
        <v>354</v>
      </c>
      <c r="AB35" s="101" t="s">
        <v>278</v>
      </c>
      <c r="AC35" s="1" t="s">
        <v>1132</v>
      </c>
      <c r="AD35" s="98">
        <v>14573.578595317726</v>
      </c>
      <c r="AE35" s="1" t="s">
        <v>275</v>
      </c>
      <c r="AF35" s="4">
        <v>22901.337792642142</v>
      </c>
      <c r="AG35" s="1"/>
      <c r="AH35" s="1" t="s">
        <v>174</v>
      </c>
      <c r="AI35" s="1" t="s">
        <v>3082</v>
      </c>
      <c r="AJ35" s="1" t="s">
        <v>379</v>
      </c>
    </row>
    <row r="36" spans="1:36" ht="126" customHeight="1" x14ac:dyDescent="0.2">
      <c r="A36" s="123">
        <v>35</v>
      </c>
      <c r="B36" s="3" t="s">
        <v>1151</v>
      </c>
      <c r="C36" s="2" t="s">
        <v>2106</v>
      </c>
      <c r="D36" s="143"/>
      <c r="E36" s="107" t="s">
        <v>1153</v>
      </c>
      <c r="F36" s="168" t="s">
        <v>1154</v>
      </c>
      <c r="G36" s="22">
        <v>16</v>
      </c>
      <c r="H36" s="1" t="s">
        <v>3671</v>
      </c>
      <c r="I36" s="1" t="s">
        <v>4550</v>
      </c>
      <c r="J36" s="1" t="s">
        <v>350</v>
      </c>
      <c r="K36" s="1" t="s">
        <v>1552</v>
      </c>
      <c r="L36" s="42" t="s">
        <v>1553</v>
      </c>
      <c r="M36" s="48">
        <v>-80</v>
      </c>
      <c r="N36" s="55" t="s">
        <v>1554</v>
      </c>
      <c r="O36" s="1" t="s">
        <v>2101</v>
      </c>
      <c r="P36" s="1" t="s">
        <v>379</v>
      </c>
      <c r="Q36" s="1" t="s">
        <v>379</v>
      </c>
      <c r="R36" s="1" t="s">
        <v>273</v>
      </c>
      <c r="S36" s="1" t="s">
        <v>274</v>
      </c>
      <c r="T36" s="1" t="s">
        <v>275</v>
      </c>
      <c r="U36" s="89" t="s">
        <v>379</v>
      </c>
      <c r="V36" s="1" t="s">
        <v>379</v>
      </c>
      <c r="W36" s="1" t="s">
        <v>379</v>
      </c>
      <c r="X36" s="1" t="s">
        <v>276</v>
      </c>
      <c r="Y36" s="1" t="s">
        <v>234</v>
      </c>
      <c r="Z36" s="31" t="s">
        <v>6625</v>
      </c>
      <c r="AA36" s="31" t="s">
        <v>354</v>
      </c>
      <c r="AB36" s="101" t="s">
        <v>278</v>
      </c>
      <c r="AC36" s="1" t="s">
        <v>1132</v>
      </c>
      <c r="AD36" s="98">
        <v>14765.886287625419</v>
      </c>
      <c r="AE36" s="1" t="s">
        <v>275</v>
      </c>
      <c r="AF36" s="4">
        <v>23361.204013377926</v>
      </c>
      <c r="AG36" s="1"/>
      <c r="AH36" s="1" t="s">
        <v>174</v>
      </c>
      <c r="AI36" s="1" t="s">
        <v>3082</v>
      </c>
      <c r="AJ36" s="1" t="s">
        <v>379</v>
      </c>
    </row>
    <row r="37" spans="1:36" ht="126" customHeight="1" x14ac:dyDescent="0.2">
      <c r="A37" s="123">
        <v>36</v>
      </c>
      <c r="B37" s="3" t="s">
        <v>1151</v>
      </c>
      <c r="C37" s="2" t="s">
        <v>1555</v>
      </c>
      <c r="D37" s="143"/>
      <c r="E37" s="107" t="s">
        <v>1153</v>
      </c>
      <c r="F37" s="168" t="s">
        <v>1154</v>
      </c>
      <c r="G37" s="22">
        <v>16</v>
      </c>
      <c r="H37" s="1" t="s">
        <v>3671</v>
      </c>
      <c r="I37" s="1" t="s">
        <v>4551</v>
      </c>
      <c r="J37" s="1" t="s">
        <v>350</v>
      </c>
      <c r="K37" s="1" t="s">
        <v>1556</v>
      </c>
      <c r="L37" s="42" t="s">
        <v>1553</v>
      </c>
      <c r="M37" s="48">
        <v>-80</v>
      </c>
      <c r="N37" s="55" t="s">
        <v>1554</v>
      </c>
      <c r="O37" s="1" t="s">
        <v>2101</v>
      </c>
      <c r="P37" s="1" t="s">
        <v>379</v>
      </c>
      <c r="Q37" s="1" t="s">
        <v>379</v>
      </c>
      <c r="R37" s="1" t="s">
        <v>273</v>
      </c>
      <c r="S37" s="1" t="s">
        <v>274</v>
      </c>
      <c r="T37" s="1" t="s">
        <v>275</v>
      </c>
      <c r="U37" s="89" t="s">
        <v>379</v>
      </c>
      <c r="V37" s="1" t="s">
        <v>379</v>
      </c>
      <c r="W37" s="1" t="s">
        <v>379</v>
      </c>
      <c r="X37" s="1" t="s">
        <v>276</v>
      </c>
      <c r="Y37" s="1" t="s">
        <v>234</v>
      </c>
      <c r="Z37" s="31" t="s">
        <v>6625</v>
      </c>
      <c r="AA37" s="31" t="s">
        <v>354</v>
      </c>
      <c r="AB37" s="101" t="s">
        <v>278</v>
      </c>
      <c r="AC37" s="1" t="s">
        <v>1132</v>
      </c>
      <c r="AD37" s="98">
        <v>14765.886287625419</v>
      </c>
      <c r="AE37" s="1" t="s">
        <v>275</v>
      </c>
      <c r="AF37" s="4">
        <v>23361.204013377926</v>
      </c>
      <c r="AG37" s="1"/>
      <c r="AH37" s="1" t="s">
        <v>174</v>
      </c>
      <c r="AI37" s="1" t="s">
        <v>3082</v>
      </c>
      <c r="AJ37" s="1" t="s">
        <v>379</v>
      </c>
    </row>
    <row r="38" spans="1:36" ht="126" customHeight="1" x14ac:dyDescent="0.2">
      <c r="A38" s="123">
        <v>37</v>
      </c>
      <c r="B38" s="3" t="s">
        <v>1151</v>
      </c>
      <c r="C38" s="2" t="s">
        <v>1557</v>
      </c>
      <c r="D38" s="143"/>
      <c r="E38" s="107" t="s">
        <v>1153</v>
      </c>
      <c r="F38" s="168" t="s">
        <v>1154</v>
      </c>
      <c r="G38" s="22">
        <v>18</v>
      </c>
      <c r="H38" s="1" t="s">
        <v>3671</v>
      </c>
      <c r="I38" s="1" t="s">
        <v>4552</v>
      </c>
      <c r="J38" s="1" t="s">
        <v>350</v>
      </c>
      <c r="K38" s="1" t="s">
        <v>1558</v>
      </c>
      <c r="L38" s="42" t="s">
        <v>1559</v>
      </c>
      <c r="M38" s="48">
        <v>-80</v>
      </c>
      <c r="N38" s="55" t="s">
        <v>1554</v>
      </c>
      <c r="O38" s="1" t="s">
        <v>2101</v>
      </c>
      <c r="P38" s="1" t="s">
        <v>379</v>
      </c>
      <c r="Q38" s="1" t="s">
        <v>379</v>
      </c>
      <c r="R38" s="1" t="s">
        <v>273</v>
      </c>
      <c r="S38" s="1" t="s">
        <v>274</v>
      </c>
      <c r="T38" s="1" t="s">
        <v>275</v>
      </c>
      <c r="U38" s="89" t="s">
        <v>379</v>
      </c>
      <c r="V38" s="1" t="s">
        <v>379</v>
      </c>
      <c r="W38" s="1" t="s">
        <v>379</v>
      </c>
      <c r="X38" s="1" t="s">
        <v>276</v>
      </c>
      <c r="Y38" s="1" t="s">
        <v>277</v>
      </c>
      <c r="Z38" s="31" t="s">
        <v>6625</v>
      </c>
      <c r="AA38" s="31" t="s">
        <v>354</v>
      </c>
      <c r="AB38" s="101" t="s">
        <v>278</v>
      </c>
      <c r="AC38" s="1" t="s">
        <v>1132</v>
      </c>
      <c r="AD38" s="98">
        <v>17257.525083612039</v>
      </c>
      <c r="AE38" s="1" t="s">
        <v>275</v>
      </c>
      <c r="AF38" s="4">
        <v>27541.806020066892</v>
      </c>
      <c r="AG38" s="1"/>
      <c r="AH38" s="1" t="s">
        <v>174</v>
      </c>
      <c r="AI38" s="1" t="s">
        <v>3082</v>
      </c>
      <c r="AJ38" s="1" t="s">
        <v>379</v>
      </c>
    </row>
    <row r="39" spans="1:36" ht="126" customHeight="1" x14ac:dyDescent="0.2">
      <c r="A39" s="123">
        <v>38</v>
      </c>
      <c r="B39" s="3" t="s">
        <v>1151</v>
      </c>
      <c r="C39" s="2" t="s">
        <v>1560</v>
      </c>
      <c r="D39" s="143"/>
      <c r="E39" s="107" t="s">
        <v>1153</v>
      </c>
      <c r="F39" s="168" t="s">
        <v>1154</v>
      </c>
      <c r="G39" s="22">
        <v>18</v>
      </c>
      <c r="H39" s="1" t="s">
        <v>3671</v>
      </c>
      <c r="I39" s="1" t="s">
        <v>4553</v>
      </c>
      <c r="J39" s="1" t="s">
        <v>350</v>
      </c>
      <c r="K39" s="1" t="s">
        <v>1561</v>
      </c>
      <c r="L39" s="42" t="s">
        <v>1559</v>
      </c>
      <c r="M39" s="48">
        <v>-80</v>
      </c>
      <c r="N39" s="55" t="s">
        <v>1554</v>
      </c>
      <c r="O39" s="1" t="s">
        <v>2101</v>
      </c>
      <c r="P39" s="1" t="s">
        <v>379</v>
      </c>
      <c r="Q39" s="1" t="s">
        <v>379</v>
      </c>
      <c r="R39" s="1" t="s">
        <v>273</v>
      </c>
      <c r="S39" s="1" t="s">
        <v>274</v>
      </c>
      <c r="T39" s="1" t="s">
        <v>275</v>
      </c>
      <c r="U39" s="89" t="s">
        <v>379</v>
      </c>
      <c r="V39" s="1" t="s">
        <v>379</v>
      </c>
      <c r="W39" s="1" t="s">
        <v>379</v>
      </c>
      <c r="X39" s="1" t="s">
        <v>276</v>
      </c>
      <c r="Y39" s="1" t="s">
        <v>277</v>
      </c>
      <c r="Z39" s="31" t="s">
        <v>6625</v>
      </c>
      <c r="AA39" s="31" t="s">
        <v>354</v>
      </c>
      <c r="AB39" s="101" t="s">
        <v>278</v>
      </c>
      <c r="AC39" s="1" t="s">
        <v>1132</v>
      </c>
      <c r="AD39" s="98">
        <v>17257.525083612039</v>
      </c>
      <c r="AE39" s="1" t="s">
        <v>275</v>
      </c>
      <c r="AF39" s="4">
        <v>27541.806020066892</v>
      </c>
      <c r="AG39" s="1"/>
      <c r="AH39" s="1" t="s">
        <v>174</v>
      </c>
      <c r="AI39" s="1" t="s">
        <v>3082</v>
      </c>
      <c r="AJ39" s="1" t="s">
        <v>379</v>
      </c>
    </row>
    <row r="40" spans="1:36" ht="126" customHeight="1" x14ac:dyDescent="0.2">
      <c r="A40" s="123">
        <v>39</v>
      </c>
      <c r="B40" s="3" t="s">
        <v>1151</v>
      </c>
      <c r="C40" s="2" t="s">
        <v>580</v>
      </c>
      <c r="D40" s="143"/>
      <c r="E40" s="107" t="s">
        <v>1153</v>
      </c>
      <c r="F40" s="168" t="s">
        <v>1154</v>
      </c>
      <c r="G40" s="22">
        <v>20</v>
      </c>
      <c r="H40" s="1" t="s">
        <v>3671</v>
      </c>
      <c r="I40" s="1" t="s">
        <v>4554</v>
      </c>
      <c r="J40" s="1" t="s">
        <v>350</v>
      </c>
      <c r="K40" s="1" t="s">
        <v>2264</v>
      </c>
      <c r="L40" s="42" t="s">
        <v>2265</v>
      </c>
      <c r="M40" s="48">
        <v>-80</v>
      </c>
      <c r="N40" s="55" t="s">
        <v>1554</v>
      </c>
      <c r="O40" s="1" t="s">
        <v>2101</v>
      </c>
      <c r="P40" s="1" t="s">
        <v>379</v>
      </c>
      <c r="Q40" s="1" t="s">
        <v>379</v>
      </c>
      <c r="R40" s="1" t="s">
        <v>273</v>
      </c>
      <c r="S40" s="1" t="s">
        <v>274</v>
      </c>
      <c r="T40" s="1" t="s">
        <v>275</v>
      </c>
      <c r="U40" s="89" t="s">
        <v>379</v>
      </c>
      <c r="V40" s="1" t="s">
        <v>379</v>
      </c>
      <c r="W40" s="1" t="s">
        <v>379</v>
      </c>
      <c r="X40" s="1" t="s">
        <v>276</v>
      </c>
      <c r="Y40" s="1" t="s">
        <v>277</v>
      </c>
      <c r="Z40" s="31" t="s">
        <v>6625</v>
      </c>
      <c r="AA40" s="31" t="s">
        <v>354</v>
      </c>
      <c r="AB40" s="101" t="s">
        <v>278</v>
      </c>
      <c r="AC40" s="1" t="s">
        <v>1132</v>
      </c>
      <c r="AD40" s="98">
        <v>18336.120401337794</v>
      </c>
      <c r="AE40" s="1" t="s">
        <v>275</v>
      </c>
      <c r="AF40" s="4">
        <v>29707.357859531774</v>
      </c>
      <c r="AG40" s="1"/>
      <c r="AH40" s="1" t="s">
        <v>174</v>
      </c>
      <c r="AI40" s="1" t="s">
        <v>3082</v>
      </c>
      <c r="AJ40" s="1" t="s">
        <v>379</v>
      </c>
    </row>
    <row r="41" spans="1:36" ht="126" customHeight="1" x14ac:dyDescent="0.2">
      <c r="A41" s="123">
        <v>40</v>
      </c>
      <c r="B41" s="3" t="s">
        <v>1151</v>
      </c>
      <c r="C41" s="2" t="s">
        <v>2266</v>
      </c>
      <c r="D41" s="143"/>
      <c r="E41" s="107" t="s">
        <v>1153</v>
      </c>
      <c r="F41" s="168" t="s">
        <v>1154</v>
      </c>
      <c r="G41" s="22">
        <v>20</v>
      </c>
      <c r="H41" s="1" t="s">
        <v>3671</v>
      </c>
      <c r="I41" s="1" t="s">
        <v>4555</v>
      </c>
      <c r="J41" s="1" t="s">
        <v>350</v>
      </c>
      <c r="K41" s="1" t="s">
        <v>586</v>
      </c>
      <c r="L41" s="42" t="s">
        <v>2265</v>
      </c>
      <c r="M41" s="48">
        <v>-80</v>
      </c>
      <c r="N41" s="55" t="s">
        <v>1554</v>
      </c>
      <c r="O41" s="1" t="s">
        <v>2101</v>
      </c>
      <c r="P41" s="1" t="s">
        <v>379</v>
      </c>
      <c r="Q41" s="1" t="s">
        <v>379</v>
      </c>
      <c r="R41" s="1" t="s">
        <v>273</v>
      </c>
      <c r="S41" s="1" t="s">
        <v>274</v>
      </c>
      <c r="T41" s="1" t="s">
        <v>275</v>
      </c>
      <c r="U41" s="89" t="s">
        <v>379</v>
      </c>
      <c r="V41" s="1" t="s">
        <v>379</v>
      </c>
      <c r="W41" s="1" t="s">
        <v>379</v>
      </c>
      <c r="X41" s="1" t="s">
        <v>276</v>
      </c>
      <c r="Y41" s="1" t="s">
        <v>277</v>
      </c>
      <c r="Z41" s="31" t="s">
        <v>6625</v>
      </c>
      <c r="AA41" s="31" t="s">
        <v>354</v>
      </c>
      <c r="AB41" s="101" t="s">
        <v>278</v>
      </c>
      <c r="AC41" s="1" t="s">
        <v>1132</v>
      </c>
      <c r="AD41" s="98">
        <v>18336.120401337794</v>
      </c>
      <c r="AE41" s="1" t="s">
        <v>275</v>
      </c>
      <c r="AF41" s="4">
        <v>29707.357859531774</v>
      </c>
      <c r="AG41" s="1"/>
      <c r="AH41" s="1" t="s">
        <v>174</v>
      </c>
      <c r="AI41" s="1" t="s">
        <v>3082</v>
      </c>
      <c r="AJ41" s="1" t="s">
        <v>379</v>
      </c>
    </row>
    <row r="42" spans="1:36" ht="126" customHeight="1" x14ac:dyDescent="0.2">
      <c r="A42" s="123">
        <v>41</v>
      </c>
      <c r="B42" s="3" t="s">
        <v>587</v>
      </c>
      <c r="C42" s="2" t="s">
        <v>2654</v>
      </c>
      <c r="D42" s="143"/>
      <c r="E42" s="107" t="s">
        <v>588</v>
      </c>
      <c r="F42" s="168" t="s">
        <v>2646</v>
      </c>
      <c r="G42" s="22">
        <v>5</v>
      </c>
      <c r="H42" s="1" t="s">
        <v>1036</v>
      </c>
      <c r="I42" s="1" t="s">
        <v>589</v>
      </c>
      <c r="J42" s="1" t="s">
        <v>163</v>
      </c>
      <c r="K42" s="1" t="s">
        <v>74</v>
      </c>
      <c r="L42" s="42" t="s">
        <v>2925</v>
      </c>
      <c r="M42" s="48">
        <v>-13</v>
      </c>
      <c r="N42" s="55" t="s">
        <v>1791</v>
      </c>
      <c r="O42" s="1" t="s">
        <v>1709</v>
      </c>
      <c r="P42" s="1" t="s">
        <v>379</v>
      </c>
      <c r="Q42" s="1" t="s">
        <v>2939</v>
      </c>
      <c r="R42" s="1" t="s">
        <v>820</v>
      </c>
      <c r="S42" s="1" t="s">
        <v>590</v>
      </c>
      <c r="T42" s="1" t="s">
        <v>632</v>
      </c>
      <c r="U42" s="89" t="s">
        <v>2913</v>
      </c>
      <c r="V42" s="1" t="s">
        <v>1181</v>
      </c>
      <c r="W42" s="1" t="s">
        <v>303</v>
      </c>
      <c r="X42" s="1" t="s">
        <v>170</v>
      </c>
      <c r="Y42" s="1" t="s">
        <v>1031</v>
      </c>
      <c r="Z42" s="31" t="s">
        <v>634</v>
      </c>
      <c r="AA42" s="31" t="s">
        <v>635</v>
      </c>
      <c r="AB42" s="101" t="s">
        <v>2861</v>
      </c>
      <c r="AC42" s="1" t="s">
        <v>3670</v>
      </c>
      <c r="AD42" s="98">
        <v>5000</v>
      </c>
      <c r="AE42" s="1" t="s">
        <v>1032</v>
      </c>
      <c r="AF42" s="6" t="s">
        <v>5281</v>
      </c>
      <c r="AG42" s="110" t="s">
        <v>1505</v>
      </c>
      <c r="AH42" s="1" t="s">
        <v>335</v>
      </c>
      <c r="AI42" s="1" t="s">
        <v>3082</v>
      </c>
      <c r="AJ42" s="1" t="s">
        <v>379</v>
      </c>
    </row>
    <row r="43" spans="1:36" ht="126" customHeight="1" x14ac:dyDescent="0.2">
      <c r="A43" s="123">
        <v>42</v>
      </c>
      <c r="B43" s="3" t="s">
        <v>587</v>
      </c>
      <c r="C43" s="2" t="s">
        <v>2919</v>
      </c>
      <c r="D43" s="143"/>
      <c r="E43" s="107" t="s">
        <v>592</v>
      </c>
      <c r="F43" s="168" t="s">
        <v>2647</v>
      </c>
      <c r="G43" s="22">
        <v>5</v>
      </c>
      <c r="H43" s="1" t="s">
        <v>1036</v>
      </c>
      <c r="I43" s="1" t="s">
        <v>593</v>
      </c>
      <c r="J43" s="1" t="s">
        <v>163</v>
      </c>
      <c r="K43" s="1" t="s">
        <v>1179</v>
      </c>
      <c r="L43" s="42" t="s">
        <v>2926</v>
      </c>
      <c r="M43" s="48">
        <v>-9</v>
      </c>
      <c r="N43" s="55" t="s">
        <v>1217</v>
      </c>
      <c r="O43" s="1" t="s">
        <v>1709</v>
      </c>
      <c r="P43" s="1" t="s">
        <v>379</v>
      </c>
      <c r="Q43" s="1" t="s">
        <v>2938</v>
      </c>
      <c r="R43" s="1" t="s">
        <v>820</v>
      </c>
      <c r="S43" s="1" t="s">
        <v>590</v>
      </c>
      <c r="T43" s="1" t="s">
        <v>632</v>
      </c>
      <c r="U43" s="89" t="s">
        <v>1180</v>
      </c>
      <c r="V43" s="1" t="s">
        <v>1181</v>
      </c>
      <c r="W43" s="1" t="s">
        <v>303</v>
      </c>
      <c r="X43" s="1" t="s">
        <v>170</v>
      </c>
      <c r="Y43" s="1" t="s">
        <v>1031</v>
      </c>
      <c r="Z43" s="31" t="s">
        <v>634</v>
      </c>
      <c r="AA43" s="31" t="s">
        <v>635</v>
      </c>
      <c r="AB43" s="101" t="s">
        <v>2861</v>
      </c>
      <c r="AC43" s="1" t="s">
        <v>3670</v>
      </c>
      <c r="AD43" s="98">
        <v>5000</v>
      </c>
      <c r="AE43" s="1" t="s">
        <v>1032</v>
      </c>
      <c r="AF43" s="6" t="s">
        <v>5281</v>
      </c>
      <c r="AG43" s="110" t="s">
        <v>1505</v>
      </c>
      <c r="AH43" s="1" t="s">
        <v>335</v>
      </c>
      <c r="AI43" s="1" t="s">
        <v>3082</v>
      </c>
      <c r="AJ43" s="1" t="s">
        <v>379</v>
      </c>
    </row>
    <row r="44" spans="1:36" ht="126" customHeight="1" x14ac:dyDescent="0.2">
      <c r="A44" s="123">
        <v>43</v>
      </c>
      <c r="B44" s="3" t="s">
        <v>587</v>
      </c>
      <c r="C44" s="2" t="s">
        <v>1029</v>
      </c>
      <c r="D44" s="143"/>
      <c r="E44" s="101" t="s">
        <v>1030</v>
      </c>
      <c r="F44" s="168" t="s">
        <v>2648</v>
      </c>
      <c r="G44" s="22">
        <v>5</v>
      </c>
      <c r="H44" s="1" t="s">
        <v>1036</v>
      </c>
      <c r="I44" s="1" t="s">
        <v>593</v>
      </c>
      <c r="J44" s="1" t="s">
        <v>163</v>
      </c>
      <c r="K44" s="1" t="s">
        <v>1179</v>
      </c>
      <c r="L44" s="42" t="s">
        <v>2926</v>
      </c>
      <c r="M44" s="48">
        <v>-9</v>
      </c>
      <c r="N44" s="55" t="s">
        <v>1217</v>
      </c>
      <c r="O44" s="1" t="s">
        <v>1709</v>
      </c>
      <c r="P44" s="1" t="s">
        <v>379</v>
      </c>
      <c r="Q44" s="1" t="s">
        <v>2938</v>
      </c>
      <c r="R44" s="1" t="s">
        <v>820</v>
      </c>
      <c r="S44" s="1" t="s">
        <v>590</v>
      </c>
      <c r="T44" s="1" t="s">
        <v>632</v>
      </c>
      <c r="U44" s="89" t="s">
        <v>1180</v>
      </c>
      <c r="V44" s="1" t="s">
        <v>1181</v>
      </c>
      <c r="W44" s="1" t="s">
        <v>303</v>
      </c>
      <c r="X44" s="1" t="s">
        <v>170</v>
      </c>
      <c r="Y44" s="1" t="s">
        <v>1031</v>
      </c>
      <c r="Z44" s="31" t="s">
        <v>634</v>
      </c>
      <c r="AA44" s="31" t="s">
        <v>635</v>
      </c>
      <c r="AB44" s="101" t="s">
        <v>2861</v>
      </c>
      <c r="AC44" s="1" t="s">
        <v>3670</v>
      </c>
      <c r="AD44" s="98">
        <v>5000</v>
      </c>
      <c r="AE44" s="1" t="s">
        <v>1032</v>
      </c>
      <c r="AF44" s="6" t="s">
        <v>5281</v>
      </c>
      <c r="AG44" s="110" t="s">
        <v>1505</v>
      </c>
      <c r="AH44" s="1" t="s">
        <v>335</v>
      </c>
      <c r="AI44" s="1" t="s">
        <v>3082</v>
      </c>
      <c r="AJ44" s="1" t="s">
        <v>379</v>
      </c>
    </row>
    <row r="45" spans="1:36" ht="126" customHeight="1" x14ac:dyDescent="0.2">
      <c r="A45" s="123">
        <v>44</v>
      </c>
      <c r="B45" s="3" t="s">
        <v>587</v>
      </c>
      <c r="C45" s="2" t="s">
        <v>2914</v>
      </c>
      <c r="D45" s="143"/>
      <c r="E45" s="107" t="s">
        <v>1033</v>
      </c>
      <c r="F45" s="168" t="s">
        <v>2649</v>
      </c>
      <c r="G45" s="22">
        <v>8</v>
      </c>
      <c r="H45" s="1" t="s">
        <v>1036</v>
      </c>
      <c r="I45" s="1" t="s">
        <v>2107</v>
      </c>
      <c r="J45" s="1" t="s">
        <v>163</v>
      </c>
      <c r="K45" s="1" t="s">
        <v>2915</v>
      </c>
      <c r="L45" s="42" t="s">
        <v>2927</v>
      </c>
      <c r="M45" s="48">
        <v>-13</v>
      </c>
      <c r="N45" s="55" t="s">
        <v>1217</v>
      </c>
      <c r="O45" s="1" t="s">
        <v>1709</v>
      </c>
      <c r="P45" s="1" t="s">
        <v>379</v>
      </c>
      <c r="Q45" s="1" t="s">
        <v>2940</v>
      </c>
      <c r="R45" s="1" t="s">
        <v>820</v>
      </c>
      <c r="S45" s="1" t="s">
        <v>590</v>
      </c>
      <c r="T45" s="1" t="s">
        <v>632</v>
      </c>
      <c r="U45" s="89" t="s">
        <v>1037</v>
      </c>
      <c r="V45" s="1" t="s">
        <v>1038</v>
      </c>
      <c r="W45" s="1" t="s">
        <v>702</v>
      </c>
      <c r="X45" s="1" t="s">
        <v>170</v>
      </c>
      <c r="Y45" s="1" t="s">
        <v>1791</v>
      </c>
      <c r="Z45" s="31" t="s">
        <v>634</v>
      </c>
      <c r="AA45" s="31" t="s">
        <v>635</v>
      </c>
      <c r="AB45" s="101" t="s">
        <v>2861</v>
      </c>
      <c r="AC45" s="1" t="s">
        <v>3670</v>
      </c>
      <c r="AD45" s="98">
        <v>6000</v>
      </c>
      <c r="AE45" s="1" t="s">
        <v>1032</v>
      </c>
      <c r="AF45" s="6" t="s">
        <v>1791</v>
      </c>
      <c r="AG45" s="110" t="s">
        <v>1505</v>
      </c>
      <c r="AH45" s="1" t="s">
        <v>335</v>
      </c>
      <c r="AI45" s="1" t="s">
        <v>3082</v>
      </c>
      <c r="AJ45" s="1" t="s">
        <v>379</v>
      </c>
    </row>
    <row r="46" spans="1:36" ht="126" customHeight="1" x14ac:dyDescent="0.2">
      <c r="A46" s="123">
        <v>45</v>
      </c>
      <c r="B46" s="3" t="s">
        <v>587</v>
      </c>
      <c r="C46" s="2" t="s">
        <v>1039</v>
      </c>
      <c r="D46" s="143"/>
      <c r="E46" s="107" t="s">
        <v>1040</v>
      </c>
      <c r="F46" s="168" t="s">
        <v>2648</v>
      </c>
      <c r="G46" s="22">
        <v>10</v>
      </c>
      <c r="H46" s="1" t="s">
        <v>1036</v>
      </c>
      <c r="I46" s="1" t="s">
        <v>2107</v>
      </c>
      <c r="J46" s="1" t="s">
        <v>163</v>
      </c>
      <c r="K46" s="1" t="s">
        <v>2915</v>
      </c>
      <c r="L46" s="42" t="s">
        <v>2927</v>
      </c>
      <c r="M46" s="48">
        <v>-13</v>
      </c>
      <c r="N46" s="55" t="s">
        <v>1217</v>
      </c>
      <c r="O46" s="1" t="s">
        <v>1709</v>
      </c>
      <c r="P46" s="1" t="s">
        <v>379</v>
      </c>
      <c r="Q46" s="1" t="s">
        <v>2940</v>
      </c>
      <c r="R46" s="1" t="s">
        <v>820</v>
      </c>
      <c r="S46" s="1" t="s">
        <v>590</v>
      </c>
      <c r="T46" s="1" t="s">
        <v>632</v>
      </c>
      <c r="U46" s="89" t="s">
        <v>1037</v>
      </c>
      <c r="V46" s="1" t="s">
        <v>1038</v>
      </c>
      <c r="W46" s="1" t="s">
        <v>702</v>
      </c>
      <c r="X46" s="1" t="s">
        <v>170</v>
      </c>
      <c r="Y46" s="1" t="s">
        <v>1031</v>
      </c>
      <c r="Z46" s="31" t="s">
        <v>634</v>
      </c>
      <c r="AA46" s="31" t="s">
        <v>635</v>
      </c>
      <c r="AB46" s="101" t="s">
        <v>2861</v>
      </c>
      <c r="AC46" s="1" t="s">
        <v>3670</v>
      </c>
      <c r="AD46" s="98">
        <v>6000</v>
      </c>
      <c r="AE46" s="1" t="s">
        <v>1032</v>
      </c>
      <c r="AF46" s="6" t="s">
        <v>5282</v>
      </c>
      <c r="AG46" s="110" t="s">
        <v>1505</v>
      </c>
      <c r="AH46" s="1" t="s">
        <v>335</v>
      </c>
      <c r="AI46" s="1" t="s">
        <v>3082</v>
      </c>
      <c r="AJ46" s="1" t="s">
        <v>379</v>
      </c>
    </row>
    <row r="47" spans="1:36" ht="126" customHeight="1" x14ac:dyDescent="0.2">
      <c r="A47" s="123">
        <v>46</v>
      </c>
      <c r="B47" s="3" t="s">
        <v>587</v>
      </c>
      <c r="C47" s="2" t="s">
        <v>1041</v>
      </c>
      <c r="D47" s="144"/>
      <c r="E47" s="107" t="s">
        <v>1042</v>
      </c>
      <c r="F47" s="168" t="s">
        <v>2648</v>
      </c>
      <c r="G47" s="22">
        <v>20</v>
      </c>
      <c r="H47" s="1" t="s">
        <v>1036</v>
      </c>
      <c r="I47" s="1" t="s">
        <v>2916</v>
      </c>
      <c r="J47" s="1" t="s">
        <v>163</v>
      </c>
      <c r="K47" s="1" t="s">
        <v>2917</v>
      </c>
      <c r="L47" s="42" t="s">
        <v>2934</v>
      </c>
      <c r="M47" s="48">
        <v>-8</v>
      </c>
      <c r="N47" s="55" t="s">
        <v>1217</v>
      </c>
      <c r="O47" s="1" t="s">
        <v>1709</v>
      </c>
      <c r="P47" s="1" t="s">
        <v>379</v>
      </c>
      <c r="Q47" s="1" t="s">
        <v>2941</v>
      </c>
      <c r="R47" s="1" t="s">
        <v>820</v>
      </c>
      <c r="S47" s="1" t="s">
        <v>590</v>
      </c>
      <c r="T47" s="1" t="s">
        <v>632</v>
      </c>
      <c r="U47" s="89" t="s">
        <v>1063</v>
      </c>
      <c r="V47" s="1" t="s">
        <v>2920</v>
      </c>
      <c r="W47" s="1" t="s">
        <v>702</v>
      </c>
      <c r="X47" s="1" t="s">
        <v>170</v>
      </c>
      <c r="Y47" s="1" t="s">
        <v>2233</v>
      </c>
      <c r="Z47" s="31" t="s">
        <v>634</v>
      </c>
      <c r="AA47" s="31" t="s">
        <v>1989</v>
      </c>
      <c r="AB47" s="101" t="s">
        <v>2861</v>
      </c>
      <c r="AC47" s="19" t="s">
        <v>3625</v>
      </c>
      <c r="AD47" s="98">
        <v>10857.023411371238</v>
      </c>
      <c r="AE47" s="1" t="s">
        <v>1032</v>
      </c>
      <c r="AF47" s="6" t="s">
        <v>5283</v>
      </c>
      <c r="AG47" s="110" t="s">
        <v>1505</v>
      </c>
      <c r="AH47" s="1" t="s">
        <v>335</v>
      </c>
      <c r="AI47" s="1" t="s">
        <v>3082</v>
      </c>
      <c r="AJ47" s="1" t="s">
        <v>379</v>
      </c>
    </row>
    <row r="48" spans="1:36" ht="126" customHeight="1" x14ac:dyDescent="0.2">
      <c r="A48" s="123">
        <v>47</v>
      </c>
      <c r="B48" s="3" t="s">
        <v>1064</v>
      </c>
      <c r="C48" s="2" t="s">
        <v>1065</v>
      </c>
      <c r="D48" s="143"/>
      <c r="E48" s="107" t="s">
        <v>1066</v>
      </c>
      <c r="F48" s="168" t="s">
        <v>1067</v>
      </c>
      <c r="G48" s="22">
        <v>6</v>
      </c>
      <c r="H48" s="1" t="s">
        <v>1036</v>
      </c>
      <c r="I48" s="1" t="s">
        <v>219</v>
      </c>
      <c r="J48" s="1" t="s">
        <v>163</v>
      </c>
      <c r="K48" s="1" t="s">
        <v>220</v>
      </c>
      <c r="L48" s="42" t="s">
        <v>221</v>
      </c>
      <c r="M48" s="48">
        <v>-10</v>
      </c>
      <c r="N48" s="55" t="s">
        <v>222</v>
      </c>
      <c r="O48" s="1" t="s">
        <v>285</v>
      </c>
      <c r="P48" s="1" t="s">
        <v>286</v>
      </c>
      <c r="Q48" s="1" t="s">
        <v>223</v>
      </c>
      <c r="R48" s="1" t="s">
        <v>224</v>
      </c>
      <c r="S48" s="1" t="s">
        <v>289</v>
      </c>
      <c r="T48" s="1" t="s">
        <v>632</v>
      </c>
      <c r="U48" s="89" t="s">
        <v>225</v>
      </c>
      <c r="V48" s="1" t="s">
        <v>226</v>
      </c>
      <c r="W48" s="1"/>
      <c r="X48" s="1" t="s">
        <v>170</v>
      </c>
      <c r="Y48" s="1" t="s">
        <v>171</v>
      </c>
      <c r="Z48" s="31" t="s">
        <v>634</v>
      </c>
      <c r="AA48" s="31" t="s">
        <v>635</v>
      </c>
      <c r="AB48" s="101" t="s">
        <v>227</v>
      </c>
      <c r="AC48" s="19" t="s">
        <v>3625</v>
      </c>
      <c r="AD48" s="98">
        <v>7699.8327759197327</v>
      </c>
      <c r="AE48" s="1" t="s">
        <v>228</v>
      </c>
      <c r="AF48" s="6" t="s">
        <v>5284</v>
      </c>
      <c r="AG48" s="5" t="s">
        <v>1156</v>
      </c>
      <c r="AH48" s="1"/>
      <c r="AI48" s="1" t="s">
        <v>3082</v>
      </c>
      <c r="AJ48" s="1" t="s">
        <v>379</v>
      </c>
    </row>
    <row r="49" spans="1:36" ht="126" customHeight="1" x14ac:dyDescent="0.2">
      <c r="A49" s="123">
        <v>48</v>
      </c>
      <c r="B49" s="3" t="s">
        <v>1157</v>
      </c>
      <c r="C49" s="2" t="s">
        <v>1158</v>
      </c>
      <c r="D49" s="143"/>
      <c r="E49" s="107" t="s">
        <v>1159</v>
      </c>
      <c r="F49" s="168" t="s">
        <v>1160</v>
      </c>
      <c r="G49" s="22">
        <v>6</v>
      </c>
      <c r="H49" s="1" t="s">
        <v>1161</v>
      </c>
      <c r="I49" s="1" t="s">
        <v>4556</v>
      </c>
      <c r="J49" s="1" t="s">
        <v>350</v>
      </c>
      <c r="K49" s="1" t="s">
        <v>1162</v>
      </c>
      <c r="L49" s="42" t="s">
        <v>4557</v>
      </c>
      <c r="M49" s="48">
        <v>-105</v>
      </c>
      <c r="N49" s="55" t="s">
        <v>1217</v>
      </c>
      <c r="O49" s="1" t="s">
        <v>1506</v>
      </c>
      <c r="P49" s="1" t="s">
        <v>379</v>
      </c>
      <c r="Q49" s="1" t="s">
        <v>379</v>
      </c>
      <c r="R49" s="1" t="s">
        <v>1507</v>
      </c>
      <c r="S49" s="1" t="s">
        <v>1508</v>
      </c>
      <c r="T49" s="1" t="s">
        <v>275</v>
      </c>
      <c r="U49" s="89" t="s">
        <v>379</v>
      </c>
      <c r="V49" s="1" t="s">
        <v>379</v>
      </c>
      <c r="W49" s="1" t="s">
        <v>379</v>
      </c>
      <c r="X49" s="1" t="s">
        <v>276</v>
      </c>
      <c r="Y49" s="1" t="s">
        <v>1791</v>
      </c>
      <c r="Z49" s="31" t="s">
        <v>6625</v>
      </c>
      <c r="AA49" s="31" t="s">
        <v>1436</v>
      </c>
      <c r="AB49" s="101" t="s">
        <v>965</v>
      </c>
      <c r="AC49" s="1" t="s">
        <v>1132</v>
      </c>
      <c r="AD49" s="98" t="s">
        <v>1791</v>
      </c>
      <c r="AE49" s="1" t="s">
        <v>1595</v>
      </c>
      <c r="AF49" s="1" t="s">
        <v>1791</v>
      </c>
      <c r="AG49" s="1" t="s">
        <v>1596</v>
      </c>
      <c r="AH49" s="1" t="s">
        <v>1597</v>
      </c>
      <c r="AI49" s="1" t="s">
        <v>3082</v>
      </c>
      <c r="AJ49" s="1" t="s">
        <v>379</v>
      </c>
    </row>
    <row r="50" spans="1:36" ht="126" customHeight="1" x14ac:dyDescent="0.2">
      <c r="A50" s="123">
        <v>49</v>
      </c>
      <c r="B50" s="3" t="s">
        <v>1157</v>
      </c>
      <c r="C50" s="2" t="s">
        <v>1598</v>
      </c>
      <c r="D50" s="143"/>
      <c r="E50" s="101" t="s">
        <v>1599</v>
      </c>
      <c r="F50" s="168" t="s">
        <v>1385</v>
      </c>
      <c r="G50" s="22">
        <v>4</v>
      </c>
      <c r="H50" s="1" t="s">
        <v>1161</v>
      </c>
      <c r="I50" s="1" t="s">
        <v>4669</v>
      </c>
      <c r="J50" s="1" t="s">
        <v>1324</v>
      </c>
      <c r="K50" s="1" t="s">
        <v>1281</v>
      </c>
      <c r="L50" s="42" t="s">
        <v>1127</v>
      </c>
      <c r="M50" s="48">
        <v>-107</v>
      </c>
      <c r="N50" s="55" t="s">
        <v>1217</v>
      </c>
      <c r="O50" s="1" t="s">
        <v>1282</v>
      </c>
      <c r="P50" s="1" t="s">
        <v>379</v>
      </c>
      <c r="Q50" s="1" t="s">
        <v>379</v>
      </c>
      <c r="R50" s="1" t="s">
        <v>1507</v>
      </c>
      <c r="S50" s="1" t="s">
        <v>1508</v>
      </c>
      <c r="T50" s="1" t="s">
        <v>275</v>
      </c>
      <c r="U50" s="89" t="s">
        <v>379</v>
      </c>
      <c r="V50" s="1" t="s">
        <v>379</v>
      </c>
      <c r="W50" s="1" t="s">
        <v>379</v>
      </c>
      <c r="X50" s="1" t="s">
        <v>276</v>
      </c>
      <c r="Y50" s="1" t="s">
        <v>1283</v>
      </c>
      <c r="Z50" s="31" t="s">
        <v>6625</v>
      </c>
      <c r="AA50" s="31" t="s">
        <v>635</v>
      </c>
      <c r="AB50" s="101" t="s">
        <v>1284</v>
      </c>
      <c r="AC50" s="1" t="s">
        <v>1132</v>
      </c>
      <c r="AD50" s="98">
        <v>5159</v>
      </c>
      <c r="AE50" s="1" t="s">
        <v>1285</v>
      </c>
      <c r="AF50" s="4">
        <v>9159.6989966555193</v>
      </c>
      <c r="AG50" s="1" t="s">
        <v>1596</v>
      </c>
      <c r="AH50" s="1" t="s">
        <v>174</v>
      </c>
      <c r="AI50" s="1" t="s">
        <v>3082</v>
      </c>
      <c r="AJ50" s="1" t="s">
        <v>379</v>
      </c>
    </row>
    <row r="51" spans="1:36" ht="126" customHeight="1" x14ac:dyDescent="0.2">
      <c r="A51" s="123">
        <v>50</v>
      </c>
      <c r="B51" s="3" t="s">
        <v>1157</v>
      </c>
      <c r="C51" s="2" t="s">
        <v>1466</v>
      </c>
      <c r="D51" s="143"/>
      <c r="E51" s="101" t="s">
        <v>1467</v>
      </c>
      <c r="F51" s="168" t="s">
        <v>534</v>
      </c>
      <c r="G51" s="22">
        <v>4</v>
      </c>
      <c r="H51" s="1" t="s">
        <v>1161</v>
      </c>
      <c r="I51" s="1" t="s">
        <v>4670</v>
      </c>
      <c r="J51" s="1" t="s">
        <v>1324</v>
      </c>
      <c r="K51" s="1" t="s">
        <v>1281</v>
      </c>
      <c r="L51" s="42" t="s">
        <v>1127</v>
      </c>
      <c r="M51" s="48">
        <v>-107</v>
      </c>
      <c r="N51" s="55" t="s">
        <v>1217</v>
      </c>
      <c r="O51" s="1" t="s">
        <v>1468</v>
      </c>
      <c r="P51" s="1" t="s">
        <v>379</v>
      </c>
      <c r="Q51" s="1" t="s">
        <v>379</v>
      </c>
      <c r="R51" s="1" t="s">
        <v>1507</v>
      </c>
      <c r="S51" s="1" t="s">
        <v>1508</v>
      </c>
      <c r="T51" s="1" t="s">
        <v>275</v>
      </c>
      <c r="U51" s="89" t="s">
        <v>379</v>
      </c>
      <c r="V51" s="1" t="s">
        <v>379</v>
      </c>
      <c r="W51" s="1" t="s">
        <v>379</v>
      </c>
      <c r="X51" s="1" t="s">
        <v>276</v>
      </c>
      <c r="Y51" s="1" t="s">
        <v>1283</v>
      </c>
      <c r="Z51" s="31" t="s">
        <v>6625</v>
      </c>
      <c r="AA51" s="31" t="s">
        <v>635</v>
      </c>
      <c r="AB51" s="101" t="s">
        <v>1474</v>
      </c>
      <c r="AC51" s="1" t="s">
        <v>1132</v>
      </c>
      <c r="AD51" s="98">
        <v>5170</v>
      </c>
      <c r="AE51" s="1" t="s">
        <v>258</v>
      </c>
      <c r="AF51" s="4">
        <v>8927.2575250836126</v>
      </c>
      <c r="AG51" s="1" t="s">
        <v>1596</v>
      </c>
      <c r="AH51" s="1" t="s">
        <v>174</v>
      </c>
      <c r="AI51" s="1" t="s">
        <v>3082</v>
      </c>
      <c r="AJ51" s="1" t="s">
        <v>379</v>
      </c>
    </row>
    <row r="52" spans="1:36" ht="126" customHeight="1" x14ac:dyDescent="0.2">
      <c r="A52" s="123">
        <v>51</v>
      </c>
      <c r="B52" s="3" t="s">
        <v>1157</v>
      </c>
      <c r="C52" s="2" t="s">
        <v>1286</v>
      </c>
      <c r="D52" s="143"/>
      <c r="E52" s="101" t="s">
        <v>1287</v>
      </c>
      <c r="F52" s="168" t="s">
        <v>1160</v>
      </c>
      <c r="G52" s="22">
        <v>5</v>
      </c>
      <c r="H52" s="1" t="s">
        <v>1161</v>
      </c>
      <c r="I52" s="1" t="s">
        <v>4671</v>
      </c>
      <c r="J52" s="1" t="s">
        <v>1324</v>
      </c>
      <c r="K52" s="1" t="s">
        <v>1288</v>
      </c>
      <c r="L52" s="42" t="s">
        <v>2454</v>
      </c>
      <c r="M52" s="48">
        <v>-107</v>
      </c>
      <c r="N52" s="55" t="s">
        <v>1289</v>
      </c>
      <c r="O52" s="1" t="s">
        <v>1506</v>
      </c>
      <c r="P52" s="1" t="s">
        <v>379</v>
      </c>
      <c r="Q52" s="1" t="s">
        <v>379</v>
      </c>
      <c r="R52" s="1" t="s">
        <v>1507</v>
      </c>
      <c r="S52" s="1" t="s">
        <v>1508</v>
      </c>
      <c r="T52" s="1" t="s">
        <v>275</v>
      </c>
      <c r="U52" s="89" t="s">
        <v>379</v>
      </c>
      <c r="V52" s="1" t="s">
        <v>379</v>
      </c>
      <c r="W52" s="1" t="s">
        <v>379</v>
      </c>
      <c r="X52" s="1" t="s">
        <v>276</v>
      </c>
      <c r="Y52" s="1" t="s">
        <v>1791</v>
      </c>
      <c r="Z52" s="31" t="s">
        <v>6625</v>
      </c>
      <c r="AA52" s="31" t="s">
        <v>635</v>
      </c>
      <c r="AB52" s="101" t="s">
        <v>965</v>
      </c>
      <c r="AC52" s="1" t="s">
        <v>1132</v>
      </c>
      <c r="AD52" s="98" t="s">
        <v>1791</v>
      </c>
      <c r="AE52" s="1" t="s">
        <v>1595</v>
      </c>
      <c r="AF52" s="1" t="s">
        <v>1791</v>
      </c>
      <c r="AG52" s="1" t="s">
        <v>1596</v>
      </c>
      <c r="AH52" s="1" t="s">
        <v>174</v>
      </c>
      <c r="AI52" s="1" t="s">
        <v>3082</v>
      </c>
      <c r="AJ52" s="1" t="s">
        <v>379</v>
      </c>
    </row>
    <row r="53" spans="1:36" ht="126" customHeight="1" x14ac:dyDescent="0.2">
      <c r="A53" s="123">
        <v>52</v>
      </c>
      <c r="B53" s="3" t="s">
        <v>1157</v>
      </c>
      <c r="C53" s="2" t="s">
        <v>1286</v>
      </c>
      <c r="D53" s="143"/>
      <c r="E53" s="101" t="s">
        <v>1599</v>
      </c>
      <c r="F53" s="168" t="s">
        <v>1385</v>
      </c>
      <c r="G53" s="22">
        <v>5</v>
      </c>
      <c r="H53" s="1" t="s">
        <v>1161</v>
      </c>
      <c r="I53" s="1" t="s">
        <v>4672</v>
      </c>
      <c r="J53" s="1" t="s">
        <v>1324</v>
      </c>
      <c r="K53" s="1" t="s">
        <v>1290</v>
      </c>
      <c r="L53" s="42" t="s">
        <v>4558</v>
      </c>
      <c r="M53" s="48">
        <v>-107</v>
      </c>
      <c r="N53" s="55" t="s">
        <v>1217</v>
      </c>
      <c r="O53" s="1" t="s">
        <v>1282</v>
      </c>
      <c r="P53" s="1" t="s">
        <v>379</v>
      </c>
      <c r="Q53" s="1" t="s">
        <v>379</v>
      </c>
      <c r="R53" s="1" t="s">
        <v>1507</v>
      </c>
      <c r="S53" s="1" t="s">
        <v>1508</v>
      </c>
      <c r="T53" s="1" t="s">
        <v>275</v>
      </c>
      <c r="U53" s="89" t="s">
        <v>379</v>
      </c>
      <c r="V53" s="1" t="s">
        <v>379</v>
      </c>
      <c r="W53" s="1" t="s">
        <v>379</v>
      </c>
      <c r="X53" s="1" t="s">
        <v>276</v>
      </c>
      <c r="Y53" s="1" t="s">
        <v>1291</v>
      </c>
      <c r="Z53" s="31" t="s">
        <v>6625</v>
      </c>
      <c r="AA53" s="31" t="s">
        <v>635</v>
      </c>
      <c r="AB53" s="101" t="s">
        <v>1284</v>
      </c>
      <c r="AC53" s="1" t="s">
        <v>1132</v>
      </c>
      <c r="AD53" s="98">
        <v>5326.086956521739</v>
      </c>
      <c r="AE53" s="1" t="s">
        <v>1285</v>
      </c>
      <c r="AF53" s="4">
        <v>9602.8428093645489</v>
      </c>
      <c r="AG53" s="1" t="s">
        <v>1596</v>
      </c>
      <c r="AH53" s="1" t="s">
        <v>174</v>
      </c>
      <c r="AI53" s="1" t="s">
        <v>3082</v>
      </c>
      <c r="AJ53" s="1" t="s">
        <v>379</v>
      </c>
    </row>
    <row r="54" spans="1:36" ht="126" customHeight="1" x14ac:dyDescent="0.2">
      <c r="A54" s="123">
        <v>53</v>
      </c>
      <c r="B54" s="3" t="s">
        <v>1157</v>
      </c>
      <c r="C54" s="2" t="s">
        <v>1469</v>
      </c>
      <c r="D54" s="143"/>
      <c r="E54" s="101" t="s">
        <v>1470</v>
      </c>
      <c r="F54" s="168" t="s">
        <v>534</v>
      </c>
      <c r="G54" s="22">
        <v>5</v>
      </c>
      <c r="H54" s="1" t="s">
        <v>1161</v>
      </c>
      <c r="I54" s="1" t="s">
        <v>4673</v>
      </c>
      <c r="J54" s="1" t="s">
        <v>1324</v>
      </c>
      <c r="K54" s="1" t="s">
        <v>1290</v>
      </c>
      <c r="L54" s="42" t="s">
        <v>4558</v>
      </c>
      <c r="M54" s="48">
        <v>-107</v>
      </c>
      <c r="N54" s="55" t="s">
        <v>1471</v>
      </c>
      <c r="O54" s="1" t="s">
        <v>1468</v>
      </c>
      <c r="P54" s="1" t="s">
        <v>379</v>
      </c>
      <c r="Q54" s="1" t="s">
        <v>379</v>
      </c>
      <c r="R54" s="1" t="s">
        <v>1507</v>
      </c>
      <c r="S54" s="1" t="s">
        <v>1508</v>
      </c>
      <c r="T54" s="1" t="s">
        <v>275</v>
      </c>
      <c r="U54" s="89" t="s">
        <v>379</v>
      </c>
      <c r="V54" s="1" t="s">
        <v>379</v>
      </c>
      <c r="W54" s="1" t="s">
        <v>379</v>
      </c>
      <c r="X54" s="1" t="s">
        <v>276</v>
      </c>
      <c r="Y54" s="1" t="s">
        <v>1291</v>
      </c>
      <c r="Z54" s="31" t="s">
        <v>6625</v>
      </c>
      <c r="AA54" s="31" t="s">
        <v>635</v>
      </c>
      <c r="AB54" s="101" t="s">
        <v>1474</v>
      </c>
      <c r="AC54" s="1" t="s">
        <v>1132</v>
      </c>
      <c r="AD54" s="98">
        <v>5493.3110367892978</v>
      </c>
      <c r="AE54" s="1" t="s">
        <v>258</v>
      </c>
      <c r="AF54" s="4">
        <v>9433.1103678929776</v>
      </c>
      <c r="AG54" s="1" t="s">
        <v>1596</v>
      </c>
      <c r="AH54" s="1" t="s">
        <v>174</v>
      </c>
      <c r="AI54" s="1" t="s">
        <v>3082</v>
      </c>
      <c r="AJ54" s="1" t="s">
        <v>379</v>
      </c>
    </row>
    <row r="55" spans="1:36" ht="126" customHeight="1" x14ac:dyDescent="0.2">
      <c r="A55" s="123">
        <v>54</v>
      </c>
      <c r="B55" s="3" t="s">
        <v>1157</v>
      </c>
      <c r="C55" s="2" t="s">
        <v>1292</v>
      </c>
      <c r="D55" s="143"/>
      <c r="E55" s="101" t="s">
        <v>1599</v>
      </c>
      <c r="F55" s="168" t="s">
        <v>1385</v>
      </c>
      <c r="G55" s="22">
        <v>6</v>
      </c>
      <c r="H55" s="1" t="s">
        <v>1161</v>
      </c>
      <c r="I55" s="1" t="s">
        <v>4674</v>
      </c>
      <c r="J55" s="1" t="s">
        <v>1324</v>
      </c>
      <c r="K55" s="1" t="s">
        <v>1975</v>
      </c>
      <c r="L55" s="42" t="s">
        <v>184</v>
      </c>
      <c r="M55" s="48">
        <v>-107</v>
      </c>
      <c r="N55" s="55" t="s">
        <v>1217</v>
      </c>
      <c r="O55" s="1" t="s">
        <v>1282</v>
      </c>
      <c r="P55" s="1" t="s">
        <v>379</v>
      </c>
      <c r="Q55" s="1" t="s">
        <v>379</v>
      </c>
      <c r="R55" s="1" t="s">
        <v>1507</v>
      </c>
      <c r="S55" s="1" t="s">
        <v>1508</v>
      </c>
      <c r="T55" s="1" t="s">
        <v>275</v>
      </c>
      <c r="U55" s="89" t="s">
        <v>379</v>
      </c>
      <c r="V55" s="1" t="s">
        <v>379</v>
      </c>
      <c r="W55" s="1" t="s">
        <v>379</v>
      </c>
      <c r="X55" s="1" t="s">
        <v>276</v>
      </c>
      <c r="Y55" s="1" t="s">
        <v>1958</v>
      </c>
      <c r="Z55" s="31" t="s">
        <v>6625</v>
      </c>
      <c r="AA55" s="31" t="s">
        <v>635</v>
      </c>
      <c r="AB55" s="101" t="s">
        <v>1284</v>
      </c>
      <c r="AC55" s="1" t="s">
        <v>1132</v>
      </c>
      <c r="AD55" s="98">
        <v>5493.3110367892978</v>
      </c>
      <c r="AE55" s="1" t="s">
        <v>1959</v>
      </c>
      <c r="AF55" s="4">
        <v>9820.2341137123749</v>
      </c>
      <c r="AG55" s="1" t="s">
        <v>1596</v>
      </c>
      <c r="AH55" s="1" t="s">
        <v>174</v>
      </c>
      <c r="AI55" s="1" t="s">
        <v>3082</v>
      </c>
      <c r="AJ55" s="1" t="s">
        <v>379</v>
      </c>
    </row>
    <row r="56" spans="1:36" ht="126" customHeight="1" x14ac:dyDescent="0.2">
      <c r="A56" s="123">
        <v>55</v>
      </c>
      <c r="B56" s="3" t="s">
        <v>1157</v>
      </c>
      <c r="C56" s="2" t="s">
        <v>1472</v>
      </c>
      <c r="D56" s="143"/>
      <c r="E56" s="101" t="s">
        <v>1473</v>
      </c>
      <c r="F56" s="168" t="s">
        <v>534</v>
      </c>
      <c r="G56" s="22">
        <v>6</v>
      </c>
      <c r="H56" s="1" t="s">
        <v>1161</v>
      </c>
      <c r="I56" s="1" t="s">
        <v>4675</v>
      </c>
      <c r="J56" s="1" t="s">
        <v>1324</v>
      </c>
      <c r="K56" s="1" t="s">
        <v>1975</v>
      </c>
      <c r="L56" s="42" t="s">
        <v>184</v>
      </c>
      <c r="M56" s="48">
        <v>-107</v>
      </c>
      <c r="N56" s="55" t="s">
        <v>1217</v>
      </c>
      <c r="O56" s="1" t="s">
        <v>1468</v>
      </c>
      <c r="P56" s="1" t="s">
        <v>379</v>
      </c>
      <c r="Q56" s="1" t="s">
        <v>379</v>
      </c>
      <c r="R56" s="1" t="s">
        <v>1507</v>
      </c>
      <c r="S56" s="1" t="s">
        <v>1508</v>
      </c>
      <c r="T56" s="1" t="s">
        <v>275</v>
      </c>
      <c r="U56" s="89" t="s">
        <v>379</v>
      </c>
      <c r="V56" s="1" t="s">
        <v>379</v>
      </c>
      <c r="W56" s="1" t="s">
        <v>379</v>
      </c>
      <c r="X56" s="1" t="s">
        <v>276</v>
      </c>
      <c r="Y56" s="1" t="s">
        <v>1958</v>
      </c>
      <c r="Z56" s="31" t="s">
        <v>6625</v>
      </c>
      <c r="AA56" s="31" t="s">
        <v>635</v>
      </c>
      <c r="AB56" s="101" t="s">
        <v>1474</v>
      </c>
      <c r="AC56" s="1" t="s">
        <v>1132</v>
      </c>
      <c r="AD56" s="98">
        <v>5493.3110367892978</v>
      </c>
      <c r="AE56" s="1" t="s">
        <v>2507</v>
      </c>
      <c r="AF56" s="4">
        <v>9913.8795986622081</v>
      </c>
      <c r="AG56" s="1" t="s">
        <v>1596</v>
      </c>
      <c r="AH56" s="1" t="s">
        <v>174</v>
      </c>
      <c r="AI56" s="1" t="s">
        <v>3082</v>
      </c>
      <c r="AJ56" s="1" t="s">
        <v>379</v>
      </c>
    </row>
    <row r="57" spans="1:36" ht="126" customHeight="1" x14ac:dyDescent="0.2">
      <c r="A57" s="123">
        <v>56</v>
      </c>
      <c r="B57" s="3" t="s">
        <v>1157</v>
      </c>
      <c r="C57" s="2" t="s">
        <v>1960</v>
      </c>
      <c r="D57" s="143"/>
      <c r="E57" s="101" t="s">
        <v>1599</v>
      </c>
      <c r="F57" s="168" t="s">
        <v>1385</v>
      </c>
      <c r="G57" s="22">
        <v>8</v>
      </c>
      <c r="H57" s="1" t="s">
        <v>1161</v>
      </c>
      <c r="I57" s="1" t="s">
        <v>4559</v>
      </c>
      <c r="J57" s="1" t="s">
        <v>1324</v>
      </c>
      <c r="K57" s="1" t="s">
        <v>1961</v>
      </c>
      <c r="L57" s="42" t="s">
        <v>1936</v>
      </c>
      <c r="M57" s="48">
        <v>-107</v>
      </c>
      <c r="N57" s="55" t="s">
        <v>1217</v>
      </c>
      <c r="O57" s="1" t="s">
        <v>1962</v>
      </c>
      <c r="P57" s="1" t="s">
        <v>379</v>
      </c>
      <c r="Q57" s="1" t="s">
        <v>379</v>
      </c>
      <c r="R57" s="1" t="s">
        <v>1507</v>
      </c>
      <c r="S57" s="1" t="s">
        <v>1508</v>
      </c>
      <c r="T57" s="1" t="s">
        <v>275</v>
      </c>
      <c r="U57" s="89" t="s">
        <v>379</v>
      </c>
      <c r="V57" s="1" t="s">
        <v>379</v>
      </c>
      <c r="W57" s="1" t="s">
        <v>379</v>
      </c>
      <c r="X57" s="1" t="s">
        <v>276</v>
      </c>
      <c r="Y57" s="1" t="s">
        <v>1963</v>
      </c>
      <c r="Z57" s="31" t="s">
        <v>6625</v>
      </c>
      <c r="AA57" s="31" t="s">
        <v>635</v>
      </c>
      <c r="AB57" s="101" t="s">
        <v>1284</v>
      </c>
      <c r="AC57" s="1" t="s">
        <v>1132</v>
      </c>
      <c r="AD57" s="98">
        <v>10317.725752508362</v>
      </c>
      <c r="AE57" s="1" t="s">
        <v>1964</v>
      </c>
      <c r="AF57" s="4">
        <v>15397.157190635453</v>
      </c>
      <c r="AG57" s="1" t="s">
        <v>1596</v>
      </c>
      <c r="AH57" s="1" t="s">
        <v>174</v>
      </c>
      <c r="AI57" s="1" t="s">
        <v>3082</v>
      </c>
      <c r="AJ57" s="1" t="s">
        <v>379</v>
      </c>
    </row>
    <row r="58" spans="1:36" ht="126" customHeight="1" x14ac:dyDescent="0.2">
      <c r="A58" s="123">
        <v>57</v>
      </c>
      <c r="B58" s="3" t="s">
        <v>1157</v>
      </c>
      <c r="C58" s="2" t="s">
        <v>1475</v>
      </c>
      <c r="D58" s="143"/>
      <c r="E58" s="101" t="s">
        <v>1476</v>
      </c>
      <c r="F58" s="168" t="s">
        <v>534</v>
      </c>
      <c r="G58" s="22">
        <v>8</v>
      </c>
      <c r="H58" s="1" t="s">
        <v>1161</v>
      </c>
      <c r="I58" s="1" t="s">
        <v>4560</v>
      </c>
      <c r="J58" s="1" t="s">
        <v>1324</v>
      </c>
      <c r="K58" s="1" t="s">
        <v>1961</v>
      </c>
      <c r="L58" s="42" t="s">
        <v>1936</v>
      </c>
      <c r="M58" s="48">
        <v>-107</v>
      </c>
      <c r="N58" s="55" t="s">
        <v>1217</v>
      </c>
      <c r="O58" s="1" t="s">
        <v>117</v>
      </c>
      <c r="P58" s="1" t="s">
        <v>379</v>
      </c>
      <c r="Q58" s="1" t="s">
        <v>379</v>
      </c>
      <c r="R58" s="1" t="s">
        <v>1507</v>
      </c>
      <c r="S58" s="1" t="s">
        <v>1508</v>
      </c>
      <c r="T58" s="1" t="s">
        <v>275</v>
      </c>
      <c r="U58" s="89" t="s">
        <v>379</v>
      </c>
      <c r="V58" s="1" t="s">
        <v>379</v>
      </c>
      <c r="W58" s="1" t="s">
        <v>379</v>
      </c>
      <c r="X58" s="1" t="s">
        <v>276</v>
      </c>
      <c r="Y58" s="1" t="s">
        <v>1963</v>
      </c>
      <c r="Z58" s="31" t="s">
        <v>6625</v>
      </c>
      <c r="AA58" s="31" t="s">
        <v>635</v>
      </c>
      <c r="AB58" s="101" t="s">
        <v>1474</v>
      </c>
      <c r="AC58" s="1" t="s">
        <v>1132</v>
      </c>
      <c r="AD58" s="98">
        <v>10317.725752508362</v>
      </c>
      <c r="AE58" s="1" t="s">
        <v>122</v>
      </c>
      <c r="AF58" s="4">
        <v>15540.969899665552</v>
      </c>
      <c r="AG58" s="1" t="s">
        <v>1596</v>
      </c>
      <c r="AH58" s="1" t="s">
        <v>174</v>
      </c>
      <c r="AI58" s="1" t="s">
        <v>3082</v>
      </c>
      <c r="AJ58" s="1" t="s">
        <v>379</v>
      </c>
    </row>
    <row r="59" spans="1:36" ht="126" customHeight="1" x14ac:dyDescent="0.2">
      <c r="A59" s="123">
        <v>58</v>
      </c>
      <c r="B59" s="3" t="s">
        <v>1157</v>
      </c>
      <c r="C59" s="2" t="s">
        <v>1965</v>
      </c>
      <c r="D59" s="143"/>
      <c r="E59" s="101" t="s">
        <v>1599</v>
      </c>
      <c r="F59" s="168" t="s">
        <v>1385</v>
      </c>
      <c r="G59" s="22">
        <v>10</v>
      </c>
      <c r="H59" s="1" t="s">
        <v>1161</v>
      </c>
      <c r="I59" s="1" t="s">
        <v>4561</v>
      </c>
      <c r="J59" s="1" t="s">
        <v>1324</v>
      </c>
      <c r="K59" s="1" t="s">
        <v>1966</v>
      </c>
      <c r="L59" s="42" t="s">
        <v>4562</v>
      </c>
      <c r="M59" s="48">
        <v>-106</v>
      </c>
      <c r="N59" s="55" t="s">
        <v>1217</v>
      </c>
      <c r="O59" s="1" t="s">
        <v>1962</v>
      </c>
      <c r="P59" s="1" t="s">
        <v>379</v>
      </c>
      <c r="Q59" s="1" t="s">
        <v>379</v>
      </c>
      <c r="R59" s="1" t="s">
        <v>1507</v>
      </c>
      <c r="S59" s="1" t="s">
        <v>1508</v>
      </c>
      <c r="T59" s="1" t="s">
        <v>275</v>
      </c>
      <c r="U59" s="89" t="s">
        <v>379</v>
      </c>
      <c r="V59" s="1" t="s">
        <v>379</v>
      </c>
      <c r="W59" s="1" t="s">
        <v>379</v>
      </c>
      <c r="X59" s="1" t="s">
        <v>276</v>
      </c>
      <c r="Y59" s="1" t="s">
        <v>1963</v>
      </c>
      <c r="Z59" s="31" t="s">
        <v>6625</v>
      </c>
      <c r="AA59" s="31" t="s">
        <v>635</v>
      </c>
      <c r="AB59" s="101" t="s">
        <v>1284</v>
      </c>
      <c r="AC59" s="1" t="s">
        <v>1132</v>
      </c>
      <c r="AD59" s="98">
        <v>10652.173913043478</v>
      </c>
      <c r="AE59" s="1" t="s">
        <v>258</v>
      </c>
      <c r="AF59" s="4">
        <v>16082.775919732441</v>
      </c>
      <c r="AG59" s="1" t="s">
        <v>1596</v>
      </c>
      <c r="AH59" s="1" t="s">
        <v>174</v>
      </c>
      <c r="AI59" s="1" t="s">
        <v>3082</v>
      </c>
      <c r="AJ59" s="1" t="s">
        <v>379</v>
      </c>
    </row>
    <row r="60" spans="1:36" ht="126" customHeight="1" x14ac:dyDescent="0.2">
      <c r="A60" s="123">
        <v>59</v>
      </c>
      <c r="B60" s="3" t="s">
        <v>1157</v>
      </c>
      <c r="C60" s="2" t="s">
        <v>1477</v>
      </c>
      <c r="D60" s="143"/>
      <c r="E60" s="101" t="s">
        <v>1478</v>
      </c>
      <c r="F60" s="168" t="s">
        <v>534</v>
      </c>
      <c r="G60" s="22">
        <v>10</v>
      </c>
      <c r="H60" s="1" t="s">
        <v>1161</v>
      </c>
      <c r="I60" s="1" t="s">
        <v>4563</v>
      </c>
      <c r="J60" s="1" t="s">
        <v>1324</v>
      </c>
      <c r="K60" s="1" t="s">
        <v>1479</v>
      </c>
      <c r="L60" s="42" t="s">
        <v>4564</v>
      </c>
      <c r="M60" s="48">
        <v>-107</v>
      </c>
      <c r="N60" s="55" t="s">
        <v>1217</v>
      </c>
      <c r="O60" s="1" t="s">
        <v>117</v>
      </c>
      <c r="P60" s="1" t="s">
        <v>379</v>
      </c>
      <c r="Q60" s="1" t="s">
        <v>379</v>
      </c>
      <c r="R60" s="1" t="s">
        <v>1507</v>
      </c>
      <c r="S60" s="1" t="s">
        <v>1508</v>
      </c>
      <c r="T60" s="1" t="s">
        <v>275</v>
      </c>
      <c r="U60" s="89" t="s">
        <v>379</v>
      </c>
      <c r="V60" s="1" t="s">
        <v>379</v>
      </c>
      <c r="W60" s="1" t="s">
        <v>379</v>
      </c>
      <c r="X60" s="1" t="s">
        <v>276</v>
      </c>
      <c r="Y60" s="1" t="s">
        <v>1963</v>
      </c>
      <c r="Z60" s="31" t="s">
        <v>6625</v>
      </c>
      <c r="AA60" s="31" t="s">
        <v>635</v>
      </c>
      <c r="AB60" s="101" t="s">
        <v>1474</v>
      </c>
      <c r="AC60" s="1" t="s">
        <v>1132</v>
      </c>
      <c r="AD60" s="98">
        <v>10652.173913043478</v>
      </c>
      <c r="AE60" s="1" t="s">
        <v>1432</v>
      </c>
      <c r="AF60" s="4">
        <v>16295.986622073578</v>
      </c>
      <c r="AG60" s="1" t="s">
        <v>1596</v>
      </c>
      <c r="AH60" s="1" t="s">
        <v>174</v>
      </c>
      <c r="AI60" s="1" t="s">
        <v>3082</v>
      </c>
      <c r="AJ60" s="1" t="s">
        <v>379</v>
      </c>
    </row>
    <row r="61" spans="1:36" ht="126" customHeight="1" x14ac:dyDescent="0.2">
      <c r="A61" s="123">
        <v>60</v>
      </c>
      <c r="B61" s="3" t="s">
        <v>1157</v>
      </c>
      <c r="C61" s="2" t="s">
        <v>259</v>
      </c>
      <c r="D61" s="143"/>
      <c r="E61" s="101" t="s">
        <v>1599</v>
      </c>
      <c r="F61" s="168" t="s">
        <v>1385</v>
      </c>
      <c r="G61" s="22">
        <v>12</v>
      </c>
      <c r="H61" s="1" t="s">
        <v>1161</v>
      </c>
      <c r="I61" s="1" t="s">
        <v>4565</v>
      </c>
      <c r="J61" s="1" t="s">
        <v>1430</v>
      </c>
      <c r="K61" s="1" t="s">
        <v>1431</v>
      </c>
      <c r="L61" s="42" t="s">
        <v>4562</v>
      </c>
      <c r="M61" s="48">
        <v>-107</v>
      </c>
      <c r="N61" s="55" t="s">
        <v>1217</v>
      </c>
      <c r="O61" s="1" t="s">
        <v>1962</v>
      </c>
      <c r="P61" s="1" t="s">
        <v>379</v>
      </c>
      <c r="Q61" s="1" t="s">
        <v>379</v>
      </c>
      <c r="R61" s="1" t="s">
        <v>1507</v>
      </c>
      <c r="S61" s="1" t="s">
        <v>1508</v>
      </c>
      <c r="T61" s="1" t="s">
        <v>275</v>
      </c>
      <c r="U61" s="89" t="s">
        <v>379</v>
      </c>
      <c r="V61" s="1" t="s">
        <v>379</v>
      </c>
      <c r="W61" s="1" t="s">
        <v>379</v>
      </c>
      <c r="X61" s="1" t="s">
        <v>276</v>
      </c>
      <c r="Y61" s="1" t="s">
        <v>1963</v>
      </c>
      <c r="Z61" s="31" t="s">
        <v>6625</v>
      </c>
      <c r="AA61" s="31" t="s">
        <v>635</v>
      </c>
      <c r="AB61" s="101" t="s">
        <v>1284</v>
      </c>
      <c r="AC61" s="1" t="s">
        <v>1132</v>
      </c>
      <c r="AD61" s="98">
        <v>10986.622073578596</v>
      </c>
      <c r="AE61" s="1" t="s">
        <v>1432</v>
      </c>
      <c r="AF61" s="4">
        <v>17621</v>
      </c>
      <c r="AG61" s="1" t="s">
        <v>1596</v>
      </c>
      <c r="AH61" s="1" t="s">
        <v>174</v>
      </c>
      <c r="AI61" s="1" t="s">
        <v>3082</v>
      </c>
      <c r="AJ61" s="1" t="s">
        <v>379</v>
      </c>
    </row>
    <row r="62" spans="1:36" ht="126" customHeight="1" x14ac:dyDescent="0.2">
      <c r="A62" s="123">
        <v>61</v>
      </c>
      <c r="B62" s="3" t="s">
        <v>1157</v>
      </c>
      <c r="C62" s="2" t="s">
        <v>109</v>
      </c>
      <c r="D62" s="143"/>
      <c r="E62" s="101" t="s">
        <v>110</v>
      </c>
      <c r="F62" s="168" t="s">
        <v>534</v>
      </c>
      <c r="G62" s="22">
        <v>12</v>
      </c>
      <c r="H62" s="1" t="s">
        <v>1161</v>
      </c>
      <c r="I62" s="1" t="s">
        <v>4566</v>
      </c>
      <c r="J62" s="1" t="s">
        <v>1430</v>
      </c>
      <c r="K62" s="1" t="s">
        <v>1431</v>
      </c>
      <c r="L62" s="42" t="s">
        <v>4562</v>
      </c>
      <c r="M62" s="48">
        <v>-107</v>
      </c>
      <c r="N62" s="55" t="s">
        <v>1217</v>
      </c>
      <c r="O62" s="1" t="s">
        <v>117</v>
      </c>
      <c r="P62" s="1" t="s">
        <v>379</v>
      </c>
      <c r="Q62" s="1" t="s">
        <v>379</v>
      </c>
      <c r="R62" s="1" t="s">
        <v>1507</v>
      </c>
      <c r="S62" s="1" t="s">
        <v>1508</v>
      </c>
      <c r="T62" s="1" t="s">
        <v>275</v>
      </c>
      <c r="U62" s="89" t="s">
        <v>379</v>
      </c>
      <c r="V62" s="1" t="s">
        <v>379</v>
      </c>
      <c r="W62" s="1" t="s">
        <v>379</v>
      </c>
      <c r="X62" s="1" t="s">
        <v>276</v>
      </c>
      <c r="Y62" s="1" t="s">
        <v>1963</v>
      </c>
      <c r="Z62" s="31" t="s">
        <v>6625</v>
      </c>
      <c r="AA62" s="31" t="s">
        <v>635</v>
      </c>
      <c r="AB62" s="101" t="s">
        <v>1474</v>
      </c>
      <c r="AC62" s="1" t="s">
        <v>1132</v>
      </c>
      <c r="AD62" s="98">
        <v>10986.622073578596</v>
      </c>
      <c r="AE62" s="1" t="s">
        <v>123</v>
      </c>
      <c r="AF62" s="4">
        <v>17784.280936454848</v>
      </c>
      <c r="AG62" s="1" t="s">
        <v>1596</v>
      </c>
      <c r="AH62" s="1" t="s">
        <v>174</v>
      </c>
      <c r="AI62" s="1" t="s">
        <v>3082</v>
      </c>
      <c r="AJ62" s="1" t="s">
        <v>379</v>
      </c>
    </row>
    <row r="63" spans="1:36" ht="126" customHeight="1" x14ac:dyDescent="0.2">
      <c r="A63" s="123">
        <v>62</v>
      </c>
      <c r="B63" s="3" t="s">
        <v>1157</v>
      </c>
      <c r="C63" s="2" t="s">
        <v>259</v>
      </c>
      <c r="D63" s="143"/>
      <c r="E63" s="101" t="s">
        <v>1599</v>
      </c>
      <c r="F63" s="168" t="s">
        <v>1385</v>
      </c>
      <c r="G63" s="22">
        <v>12</v>
      </c>
      <c r="H63" s="1" t="s">
        <v>1161</v>
      </c>
      <c r="I63" s="1" t="s">
        <v>4567</v>
      </c>
      <c r="J63" s="1" t="s">
        <v>1430</v>
      </c>
      <c r="K63" s="1" t="s">
        <v>610</v>
      </c>
      <c r="L63" s="42" t="s">
        <v>4568</v>
      </c>
      <c r="M63" s="48">
        <v>-107</v>
      </c>
      <c r="N63" s="55" t="s">
        <v>1217</v>
      </c>
      <c r="O63" s="1" t="s">
        <v>611</v>
      </c>
      <c r="P63" s="1" t="s">
        <v>379</v>
      </c>
      <c r="Q63" s="1" t="s">
        <v>379</v>
      </c>
      <c r="R63" s="1" t="s">
        <v>1507</v>
      </c>
      <c r="S63" s="1" t="s">
        <v>1508</v>
      </c>
      <c r="T63" s="1" t="s">
        <v>275</v>
      </c>
      <c r="U63" s="89" t="s">
        <v>379</v>
      </c>
      <c r="V63" s="1" t="s">
        <v>379</v>
      </c>
      <c r="W63" s="1" t="s">
        <v>379</v>
      </c>
      <c r="X63" s="1" t="s">
        <v>276</v>
      </c>
      <c r="Y63" s="1" t="s">
        <v>1963</v>
      </c>
      <c r="Z63" s="31" t="s">
        <v>6625</v>
      </c>
      <c r="AA63" s="31" t="s">
        <v>635</v>
      </c>
      <c r="AB63" s="101" t="s">
        <v>1284</v>
      </c>
      <c r="AC63" s="1" t="s">
        <v>1132</v>
      </c>
      <c r="AD63" s="98">
        <v>15476.588628762542</v>
      </c>
      <c r="AE63" s="1" t="s">
        <v>1432</v>
      </c>
      <c r="AF63" s="4">
        <v>22111.204013377926</v>
      </c>
      <c r="AG63" s="1" t="s">
        <v>1596</v>
      </c>
      <c r="AH63" s="1" t="s">
        <v>174</v>
      </c>
      <c r="AI63" s="1" t="s">
        <v>3082</v>
      </c>
      <c r="AJ63" s="1" t="s">
        <v>379</v>
      </c>
    </row>
    <row r="64" spans="1:36" ht="126" customHeight="1" x14ac:dyDescent="0.2">
      <c r="A64" s="123">
        <v>63</v>
      </c>
      <c r="B64" s="3" t="s">
        <v>1157</v>
      </c>
      <c r="C64" s="2" t="s">
        <v>109</v>
      </c>
      <c r="D64" s="143"/>
      <c r="E64" s="101" t="s">
        <v>111</v>
      </c>
      <c r="F64" s="168" t="s">
        <v>534</v>
      </c>
      <c r="G64" s="22">
        <v>12</v>
      </c>
      <c r="H64" s="1" t="s">
        <v>1161</v>
      </c>
      <c r="I64" s="1" t="s">
        <v>4569</v>
      </c>
      <c r="J64" s="1" t="s">
        <v>1430</v>
      </c>
      <c r="K64" s="1" t="s">
        <v>610</v>
      </c>
      <c r="L64" s="42" t="s">
        <v>4562</v>
      </c>
      <c r="M64" s="48">
        <v>-107</v>
      </c>
      <c r="N64" s="55" t="s">
        <v>1217</v>
      </c>
      <c r="O64" s="1" t="s">
        <v>116</v>
      </c>
      <c r="P64" s="1" t="s">
        <v>379</v>
      </c>
      <c r="Q64" s="1" t="s">
        <v>379</v>
      </c>
      <c r="R64" s="1" t="s">
        <v>1507</v>
      </c>
      <c r="S64" s="1" t="s">
        <v>1508</v>
      </c>
      <c r="T64" s="1" t="s">
        <v>275</v>
      </c>
      <c r="U64" s="89" t="s">
        <v>379</v>
      </c>
      <c r="V64" s="1" t="s">
        <v>379</v>
      </c>
      <c r="W64" s="1" t="s">
        <v>379</v>
      </c>
      <c r="X64" s="1" t="s">
        <v>276</v>
      </c>
      <c r="Y64" s="1" t="s">
        <v>1963</v>
      </c>
      <c r="Z64" s="31" t="s">
        <v>6625</v>
      </c>
      <c r="AA64" s="31" t="s">
        <v>635</v>
      </c>
      <c r="AB64" s="101" t="s">
        <v>1474</v>
      </c>
      <c r="AC64" s="1" t="s">
        <v>1132</v>
      </c>
      <c r="AD64" s="98">
        <v>15476.588628762542</v>
      </c>
      <c r="AE64" s="1" t="s">
        <v>123</v>
      </c>
      <c r="AF64" s="4">
        <v>22274.247491638798</v>
      </c>
      <c r="AG64" s="1" t="s">
        <v>1596</v>
      </c>
      <c r="AH64" s="1" t="s">
        <v>174</v>
      </c>
      <c r="AI64" s="1" t="s">
        <v>3082</v>
      </c>
      <c r="AJ64" s="1" t="s">
        <v>379</v>
      </c>
    </row>
    <row r="65" spans="1:36" ht="126" customHeight="1" x14ac:dyDescent="0.2">
      <c r="A65" s="123">
        <v>64</v>
      </c>
      <c r="B65" s="3" t="s">
        <v>1157</v>
      </c>
      <c r="C65" s="2" t="s">
        <v>612</v>
      </c>
      <c r="D65" s="143"/>
      <c r="E65" s="101" t="s">
        <v>1599</v>
      </c>
      <c r="F65" s="168" t="s">
        <v>1385</v>
      </c>
      <c r="G65" s="22">
        <v>15</v>
      </c>
      <c r="H65" s="1" t="s">
        <v>1161</v>
      </c>
      <c r="I65" s="1" t="s">
        <v>4570</v>
      </c>
      <c r="J65" s="1" t="s">
        <v>1430</v>
      </c>
      <c r="K65" s="1" t="s">
        <v>1666</v>
      </c>
      <c r="L65" s="42" t="s">
        <v>4571</v>
      </c>
      <c r="M65" s="48">
        <v>-107</v>
      </c>
      <c r="N65" s="55" t="s">
        <v>1217</v>
      </c>
      <c r="O65" s="1" t="s">
        <v>611</v>
      </c>
      <c r="P65" s="1" t="s">
        <v>379</v>
      </c>
      <c r="Q65" s="1" t="s">
        <v>379</v>
      </c>
      <c r="R65" s="1" t="s">
        <v>1507</v>
      </c>
      <c r="S65" s="1" t="s">
        <v>1508</v>
      </c>
      <c r="T65" s="1" t="s">
        <v>275</v>
      </c>
      <c r="U65" s="89" t="s">
        <v>379</v>
      </c>
      <c r="V65" s="1" t="s">
        <v>379</v>
      </c>
      <c r="W65" s="1" t="s">
        <v>379</v>
      </c>
      <c r="X65" s="1" t="s">
        <v>276</v>
      </c>
      <c r="Y65" s="1" t="s">
        <v>1667</v>
      </c>
      <c r="Z65" s="31" t="s">
        <v>6625</v>
      </c>
      <c r="AA65" s="31" t="s">
        <v>635</v>
      </c>
      <c r="AB65" s="101" t="s">
        <v>1284</v>
      </c>
      <c r="AC65" s="1" t="s">
        <v>1132</v>
      </c>
      <c r="AD65" s="98">
        <v>15978.260869565218</v>
      </c>
      <c r="AE65" s="1" t="s">
        <v>172</v>
      </c>
      <c r="AF65" s="4">
        <v>23653.846153846156</v>
      </c>
      <c r="AG65" s="1" t="s">
        <v>1596</v>
      </c>
      <c r="AH65" s="1" t="s">
        <v>174</v>
      </c>
      <c r="AI65" s="1" t="s">
        <v>3082</v>
      </c>
      <c r="AJ65" s="1" t="s">
        <v>379</v>
      </c>
    </row>
    <row r="66" spans="1:36" ht="126" customHeight="1" x14ac:dyDescent="0.2">
      <c r="A66" s="123">
        <v>65</v>
      </c>
      <c r="B66" s="3" t="s">
        <v>1157</v>
      </c>
      <c r="C66" s="2" t="s">
        <v>112</v>
      </c>
      <c r="D66" s="143"/>
      <c r="E66" s="101" t="s">
        <v>113</v>
      </c>
      <c r="F66" s="168" t="s">
        <v>534</v>
      </c>
      <c r="G66" s="22">
        <v>15</v>
      </c>
      <c r="H66" s="1" t="s">
        <v>1161</v>
      </c>
      <c r="I66" s="1" t="s">
        <v>4572</v>
      </c>
      <c r="J66" s="1" t="s">
        <v>1430</v>
      </c>
      <c r="K66" s="1" t="s">
        <v>1666</v>
      </c>
      <c r="L66" s="42" t="s">
        <v>4571</v>
      </c>
      <c r="M66" s="48">
        <v>-107</v>
      </c>
      <c r="N66" s="55" t="s">
        <v>1217</v>
      </c>
      <c r="O66" s="1" t="s">
        <v>611</v>
      </c>
      <c r="P66" s="1" t="s">
        <v>379</v>
      </c>
      <c r="Q66" s="1" t="s">
        <v>379</v>
      </c>
      <c r="R66" s="1" t="s">
        <v>1507</v>
      </c>
      <c r="S66" s="1" t="s">
        <v>1508</v>
      </c>
      <c r="T66" s="1" t="s">
        <v>275</v>
      </c>
      <c r="U66" s="89" t="s">
        <v>379</v>
      </c>
      <c r="V66" s="1" t="s">
        <v>379</v>
      </c>
      <c r="W66" s="1" t="s">
        <v>379</v>
      </c>
      <c r="X66" s="1" t="s">
        <v>276</v>
      </c>
      <c r="Y66" s="1" t="s">
        <v>1667</v>
      </c>
      <c r="Z66" s="31" t="s">
        <v>6625</v>
      </c>
      <c r="AA66" s="31" t="s">
        <v>635</v>
      </c>
      <c r="AB66" s="101" t="s">
        <v>1474</v>
      </c>
      <c r="AC66" s="1" t="s">
        <v>1132</v>
      </c>
      <c r="AD66" s="98">
        <v>15978.260869565218</v>
      </c>
      <c r="AE66" s="1" t="s">
        <v>2626</v>
      </c>
      <c r="AF66" s="4">
        <v>23352.842809364549</v>
      </c>
      <c r="AG66" s="1" t="s">
        <v>1596</v>
      </c>
      <c r="AH66" s="1" t="s">
        <v>174</v>
      </c>
      <c r="AI66" s="1" t="s">
        <v>3082</v>
      </c>
      <c r="AJ66" s="1" t="s">
        <v>379</v>
      </c>
    </row>
    <row r="67" spans="1:36" ht="126" customHeight="1" x14ac:dyDescent="0.2">
      <c r="A67" s="123">
        <v>66</v>
      </c>
      <c r="B67" s="3" t="s">
        <v>1157</v>
      </c>
      <c r="C67" s="2" t="s">
        <v>118</v>
      </c>
      <c r="D67" s="143"/>
      <c r="E67" s="101" t="s">
        <v>115</v>
      </c>
      <c r="F67" s="168" t="s">
        <v>534</v>
      </c>
      <c r="G67" s="22">
        <v>16</v>
      </c>
      <c r="H67" s="1" t="s">
        <v>1161</v>
      </c>
      <c r="I67" s="1" t="s">
        <v>4573</v>
      </c>
      <c r="J67" s="1" t="s">
        <v>1430</v>
      </c>
      <c r="K67" s="1" t="s">
        <v>610</v>
      </c>
      <c r="L67" s="42" t="s">
        <v>4562</v>
      </c>
      <c r="M67" s="48">
        <v>-107</v>
      </c>
      <c r="N67" s="55" t="s">
        <v>1217</v>
      </c>
      <c r="O67" s="1" t="s">
        <v>1982</v>
      </c>
      <c r="P67" s="1" t="s">
        <v>379</v>
      </c>
      <c r="Q67" s="1" t="s">
        <v>379</v>
      </c>
      <c r="R67" s="1" t="s">
        <v>1507</v>
      </c>
      <c r="S67" s="1" t="s">
        <v>1508</v>
      </c>
      <c r="T67" s="1" t="s">
        <v>275</v>
      </c>
      <c r="U67" s="89" t="s">
        <v>379</v>
      </c>
      <c r="V67" s="1" t="s">
        <v>379</v>
      </c>
      <c r="W67" s="1" t="s">
        <v>379</v>
      </c>
      <c r="X67" s="1" t="s">
        <v>276</v>
      </c>
      <c r="Y67" s="1" t="s">
        <v>1963</v>
      </c>
      <c r="Z67" s="31" t="s">
        <v>6625</v>
      </c>
      <c r="AA67" s="31" t="s">
        <v>635</v>
      </c>
      <c r="AB67" s="101" t="s">
        <v>1474</v>
      </c>
      <c r="AC67" s="1" t="s">
        <v>1132</v>
      </c>
      <c r="AD67" s="98">
        <v>20635.451505016725</v>
      </c>
      <c r="AE67" s="1" t="s">
        <v>645</v>
      </c>
      <c r="AF67" s="4">
        <v>28398.829431438127</v>
      </c>
      <c r="AG67" s="1" t="s">
        <v>1596</v>
      </c>
      <c r="AH67" s="1" t="s">
        <v>174</v>
      </c>
      <c r="AI67" s="1" t="s">
        <v>3082</v>
      </c>
      <c r="AJ67" s="1" t="s">
        <v>379</v>
      </c>
    </row>
    <row r="68" spans="1:36" ht="126" customHeight="1" x14ac:dyDescent="0.2">
      <c r="A68" s="123">
        <v>67</v>
      </c>
      <c r="B68" s="3" t="s">
        <v>1157</v>
      </c>
      <c r="C68" s="2" t="s">
        <v>1668</v>
      </c>
      <c r="D68" s="143"/>
      <c r="E68" s="101" t="s">
        <v>1599</v>
      </c>
      <c r="F68" s="168" t="s">
        <v>1385</v>
      </c>
      <c r="G68" s="22">
        <v>18</v>
      </c>
      <c r="H68" s="1" t="s">
        <v>1161</v>
      </c>
      <c r="I68" s="1" t="s">
        <v>4574</v>
      </c>
      <c r="J68" s="1" t="s">
        <v>1430</v>
      </c>
      <c r="K68" s="1" t="s">
        <v>1669</v>
      </c>
      <c r="L68" s="42" t="s">
        <v>4575</v>
      </c>
      <c r="M68" s="48">
        <v>-107</v>
      </c>
      <c r="N68" s="55" t="s">
        <v>1217</v>
      </c>
      <c r="O68" s="1" t="s">
        <v>611</v>
      </c>
      <c r="P68" s="1" t="s">
        <v>379</v>
      </c>
      <c r="Q68" s="1" t="s">
        <v>379</v>
      </c>
      <c r="R68" s="1" t="s">
        <v>1507</v>
      </c>
      <c r="S68" s="1" t="s">
        <v>1508</v>
      </c>
      <c r="T68" s="1" t="s">
        <v>275</v>
      </c>
      <c r="U68" s="89" t="s">
        <v>379</v>
      </c>
      <c r="V68" s="1" t="s">
        <v>379</v>
      </c>
      <c r="W68" s="1" t="s">
        <v>379</v>
      </c>
      <c r="X68" s="1" t="s">
        <v>276</v>
      </c>
      <c r="Y68" s="1" t="s">
        <v>1670</v>
      </c>
      <c r="Z68" s="31" t="s">
        <v>6625</v>
      </c>
      <c r="AA68" s="31" t="s">
        <v>635</v>
      </c>
      <c r="AB68" s="101" t="s">
        <v>1284</v>
      </c>
      <c r="AC68" s="1" t="s">
        <v>1132</v>
      </c>
      <c r="AD68" s="98">
        <v>16479.933110367892</v>
      </c>
      <c r="AE68" s="1" t="s">
        <v>1671</v>
      </c>
      <c r="AF68" s="4">
        <v>25084</v>
      </c>
      <c r="AG68" s="1" t="s">
        <v>1596</v>
      </c>
      <c r="AH68" s="1" t="s">
        <v>174</v>
      </c>
      <c r="AI68" s="1" t="s">
        <v>3082</v>
      </c>
      <c r="AJ68" s="1" t="s">
        <v>379</v>
      </c>
    </row>
    <row r="69" spans="1:36" ht="126" customHeight="1" x14ac:dyDescent="0.2">
      <c r="A69" s="123">
        <v>68</v>
      </c>
      <c r="B69" s="3" t="s">
        <v>1157</v>
      </c>
      <c r="C69" s="2" t="s">
        <v>114</v>
      </c>
      <c r="D69" s="143"/>
      <c r="E69" s="101" t="s">
        <v>119</v>
      </c>
      <c r="F69" s="168" t="s">
        <v>534</v>
      </c>
      <c r="G69" s="22">
        <v>18</v>
      </c>
      <c r="H69" s="1" t="s">
        <v>1161</v>
      </c>
      <c r="I69" s="1" t="s">
        <v>4576</v>
      </c>
      <c r="J69" s="1" t="s">
        <v>1430</v>
      </c>
      <c r="K69" s="1" t="s">
        <v>1669</v>
      </c>
      <c r="L69" s="42" t="s">
        <v>4575</v>
      </c>
      <c r="M69" s="48">
        <v>-107</v>
      </c>
      <c r="N69" s="55" t="s">
        <v>1217</v>
      </c>
      <c r="O69" s="1" t="s">
        <v>611</v>
      </c>
      <c r="P69" s="1" t="s">
        <v>379</v>
      </c>
      <c r="Q69" s="1" t="s">
        <v>379</v>
      </c>
      <c r="R69" s="1" t="s">
        <v>1507</v>
      </c>
      <c r="S69" s="1" t="s">
        <v>1508</v>
      </c>
      <c r="T69" s="1" t="s">
        <v>275</v>
      </c>
      <c r="U69" s="89" t="s">
        <v>379</v>
      </c>
      <c r="V69" s="1" t="s">
        <v>379</v>
      </c>
      <c r="W69" s="1" t="s">
        <v>379</v>
      </c>
      <c r="X69" s="1" t="s">
        <v>276</v>
      </c>
      <c r="Y69" s="1" t="s">
        <v>1670</v>
      </c>
      <c r="Z69" s="31" t="s">
        <v>6625</v>
      </c>
      <c r="AA69" s="31" t="s">
        <v>635</v>
      </c>
      <c r="AB69" s="101" t="s">
        <v>1474</v>
      </c>
      <c r="AC69" s="1" t="s">
        <v>1132</v>
      </c>
      <c r="AD69" s="98">
        <v>16479.933110367892</v>
      </c>
      <c r="AE69" s="1" t="s">
        <v>645</v>
      </c>
      <c r="AF69" s="4">
        <v>24418.896321070235</v>
      </c>
      <c r="AG69" s="1" t="s">
        <v>1596</v>
      </c>
      <c r="AH69" s="1" t="s">
        <v>174</v>
      </c>
      <c r="AI69" s="1" t="s">
        <v>3082</v>
      </c>
      <c r="AJ69" s="1" t="s">
        <v>379</v>
      </c>
    </row>
    <row r="70" spans="1:36" ht="126" customHeight="1" x14ac:dyDescent="0.2">
      <c r="A70" s="123">
        <v>69</v>
      </c>
      <c r="B70" s="3" t="s">
        <v>1157</v>
      </c>
      <c r="C70" s="2" t="s">
        <v>1672</v>
      </c>
      <c r="D70" s="143"/>
      <c r="E70" s="101" t="s">
        <v>1599</v>
      </c>
      <c r="F70" s="168" t="s">
        <v>1385</v>
      </c>
      <c r="G70" s="22">
        <v>20</v>
      </c>
      <c r="H70" s="1" t="s">
        <v>1161</v>
      </c>
      <c r="I70" s="1" t="s">
        <v>4577</v>
      </c>
      <c r="J70" s="1" t="s">
        <v>1430</v>
      </c>
      <c r="K70" s="1" t="s">
        <v>1673</v>
      </c>
      <c r="L70" s="42" t="s">
        <v>4578</v>
      </c>
      <c r="M70" s="48">
        <v>-106</v>
      </c>
      <c r="N70" s="55" t="s">
        <v>1217</v>
      </c>
      <c r="O70" s="1" t="s">
        <v>1982</v>
      </c>
      <c r="P70" s="1" t="s">
        <v>379</v>
      </c>
      <c r="Q70" s="1" t="s">
        <v>379</v>
      </c>
      <c r="R70" s="1" t="s">
        <v>1507</v>
      </c>
      <c r="S70" s="1" t="s">
        <v>1508</v>
      </c>
      <c r="T70" s="1" t="s">
        <v>275</v>
      </c>
      <c r="U70" s="89" t="s">
        <v>379</v>
      </c>
      <c r="V70" s="1" t="s">
        <v>379</v>
      </c>
      <c r="W70" s="1" t="s">
        <v>379</v>
      </c>
      <c r="X70" s="1" t="s">
        <v>276</v>
      </c>
      <c r="Y70" s="1" t="s">
        <v>1963</v>
      </c>
      <c r="Z70" s="31" t="s">
        <v>6625</v>
      </c>
      <c r="AA70" s="31" t="s">
        <v>635</v>
      </c>
      <c r="AB70" s="101" t="s">
        <v>1284</v>
      </c>
      <c r="AC70" s="1" t="s">
        <v>1132</v>
      </c>
      <c r="AD70" s="98">
        <v>21304.347826086956</v>
      </c>
      <c r="AE70" s="1" t="s">
        <v>1983</v>
      </c>
      <c r="AF70" s="4">
        <v>30497.491638795989</v>
      </c>
      <c r="AG70" s="1" t="s">
        <v>1596</v>
      </c>
      <c r="AH70" s="1" t="s">
        <v>174</v>
      </c>
      <c r="AI70" s="1" t="s">
        <v>3082</v>
      </c>
      <c r="AJ70" s="1" t="s">
        <v>379</v>
      </c>
    </row>
    <row r="71" spans="1:36" ht="126" customHeight="1" x14ac:dyDescent="0.2">
      <c r="A71" s="123">
        <v>70</v>
      </c>
      <c r="B71" s="3" t="s">
        <v>1157</v>
      </c>
      <c r="C71" s="2" t="s">
        <v>121</v>
      </c>
      <c r="D71" s="143"/>
      <c r="E71" s="101" t="s">
        <v>120</v>
      </c>
      <c r="F71" s="168" t="s">
        <v>534</v>
      </c>
      <c r="G71" s="22">
        <v>20</v>
      </c>
      <c r="H71" s="1" t="s">
        <v>1161</v>
      </c>
      <c r="I71" s="1" t="s">
        <v>4577</v>
      </c>
      <c r="J71" s="1" t="s">
        <v>1430</v>
      </c>
      <c r="K71" s="1" t="s">
        <v>1673</v>
      </c>
      <c r="L71" s="42" t="s">
        <v>4578</v>
      </c>
      <c r="M71" s="48">
        <v>-106</v>
      </c>
      <c r="N71" s="55" t="s">
        <v>1217</v>
      </c>
      <c r="O71" s="1" t="s">
        <v>1982</v>
      </c>
      <c r="P71" s="1" t="s">
        <v>379</v>
      </c>
      <c r="Q71" s="1" t="s">
        <v>379</v>
      </c>
      <c r="R71" s="1" t="s">
        <v>1507</v>
      </c>
      <c r="S71" s="1" t="s">
        <v>1508</v>
      </c>
      <c r="T71" s="1" t="s">
        <v>275</v>
      </c>
      <c r="U71" s="89" t="s">
        <v>379</v>
      </c>
      <c r="V71" s="1" t="s">
        <v>379</v>
      </c>
      <c r="W71" s="1" t="s">
        <v>379</v>
      </c>
      <c r="X71" s="1" t="s">
        <v>276</v>
      </c>
      <c r="Y71" s="1" t="s">
        <v>1963</v>
      </c>
      <c r="Z71" s="31" t="s">
        <v>6625</v>
      </c>
      <c r="AA71" s="31" t="s">
        <v>635</v>
      </c>
      <c r="AB71" s="101" t="s">
        <v>1474</v>
      </c>
      <c r="AC71" s="1" t="s">
        <v>1132</v>
      </c>
      <c r="AD71" s="98">
        <v>21304.347826086956</v>
      </c>
      <c r="AE71" s="1" t="s">
        <v>1658</v>
      </c>
      <c r="AF71" s="4">
        <v>29694.816053511706</v>
      </c>
      <c r="AG71" s="1" t="s">
        <v>1596</v>
      </c>
      <c r="AH71" s="1" t="s">
        <v>174</v>
      </c>
      <c r="AI71" s="1" t="s">
        <v>3082</v>
      </c>
      <c r="AJ71" s="1" t="s">
        <v>379</v>
      </c>
    </row>
    <row r="72" spans="1:36" ht="126" customHeight="1" x14ac:dyDescent="0.2">
      <c r="A72" s="123">
        <v>71</v>
      </c>
      <c r="B72" s="3" t="s">
        <v>1157</v>
      </c>
      <c r="C72" s="2" t="s">
        <v>1186</v>
      </c>
      <c r="D72" s="143"/>
      <c r="E72" s="101" t="s">
        <v>1187</v>
      </c>
      <c r="F72" s="168" t="s">
        <v>1385</v>
      </c>
      <c r="G72" s="22">
        <v>4</v>
      </c>
      <c r="H72" s="1" t="s">
        <v>1161</v>
      </c>
      <c r="I72" s="1" t="s">
        <v>4676</v>
      </c>
      <c r="J72" s="1" t="s">
        <v>1188</v>
      </c>
      <c r="K72" s="1" t="s">
        <v>1189</v>
      </c>
      <c r="L72" s="42" t="s">
        <v>1190</v>
      </c>
      <c r="M72" s="48">
        <v>-140</v>
      </c>
      <c r="N72" s="55" t="s">
        <v>1217</v>
      </c>
      <c r="O72" s="1" t="s">
        <v>1191</v>
      </c>
      <c r="P72" s="1" t="s">
        <v>379</v>
      </c>
      <c r="Q72" s="1" t="s">
        <v>379</v>
      </c>
      <c r="R72" s="1" t="s">
        <v>1192</v>
      </c>
      <c r="S72" s="1" t="s">
        <v>1508</v>
      </c>
      <c r="T72" s="1" t="s">
        <v>275</v>
      </c>
      <c r="U72" s="89" t="s">
        <v>379</v>
      </c>
      <c r="V72" s="1" t="s">
        <v>379</v>
      </c>
      <c r="W72" s="1" t="s">
        <v>379</v>
      </c>
      <c r="X72" s="1" t="s">
        <v>276</v>
      </c>
      <c r="Y72" s="1" t="s">
        <v>1791</v>
      </c>
      <c r="Z72" s="31" t="s">
        <v>6625</v>
      </c>
      <c r="AA72" s="31" t="s">
        <v>635</v>
      </c>
      <c r="AB72" s="101" t="s">
        <v>1284</v>
      </c>
      <c r="AC72" s="1" t="s">
        <v>1132</v>
      </c>
      <c r="AD72" s="98" t="s">
        <v>1791</v>
      </c>
      <c r="AE72" s="1" t="s">
        <v>1285</v>
      </c>
      <c r="AF72" s="1" t="s">
        <v>1791</v>
      </c>
      <c r="AG72" s="1" t="s">
        <v>1596</v>
      </c>
      <c r="AH72" s="1" t="s">
        <v>174</v>
      </c>
      <c r="AI72" s="1" t="s">
        <v>3082</v>
      </c>
      <c r="AJ72" s="1" t="s">
        <v>379</v>
      </c>
    </row>
    <row r="73" spans="1:36" ht="126" customHeight="1" x14ac:dyDescent="0.2">
      <c r="A73" s="123">
        <v>72</v>
      </c>
      <c r="B73" s="3" t="s">
        <v>1157</v>
      </c>
      <c r="C73" s="2" t="s">
        <v>1193</v>
      </c>
      <c r="D73" s="143"/>
      <c r="E73" s="101" t="s">
        <v>1194</v>
      </c>
      <c r="F73" s="168" t="s">
        <v>1195</v>
      </c>
      <c r="G73" s="22">
        <v>5</v>
      </c>
      <c r="H73" s="1" t="s">
        <v>1161</v>
      </c>
      <c r="I73" s="1" t="s">
        <v>4677</v>
      </c>
      <c r="J73" s="1" t="s">
        <v>1188</v>
      </c>
      <c r="K73" s="1" t="s">
        <v>1196</v>
      </c>
      <c r="L73" s="42" t="s">
        <v>1197</v>
      </c>
      <c r="M73" s="48">
        <v>-140</v>
      </c>
      <c r="N73" s="55" t="s">
        <v>1217</v>
      </c>
      <c r="O73" s="1" t="s">
        <v>1506</v>
      </c>
      <c r="P73" s="1" t="s">
        <v>379</v>
      </c>
      <c r="Q73" s="1" t="s">
        <v>379</v>
      </c>
      <c r="R73" s="1" t="s">
        <v>1192</v>
      </c>
      <c r="S73" s="1" t="s">
        <v>1508</v>
      </c>
      <c r="T73" s="1" t="s">
        <v>275</v>
      </c>
      <c r="U73" s="89" t="s">
        <v>379</v>
      </c>
      <c r="V73" s="1" t="s">
        <v>379</v>
      </c>
      <c r="W73" s="1" t="s">
        <v>379</v>
      </c>
      <c r="X73" s="1" t="s">
        <v>276</v>
      </c>
      <c r="Y73" s="1" t="s">
        <v>1198</v>
      </c>
      <c r="Z73" s="31" t="s">
        <v>6625</v>
      </c>
      <c r="AA73" s="31" t="s">
        <v>635</v>
      </c>
      <c r="AB73" s="101" t="s">
        <v>1199</v>
      </c>
      <c r="AC73" s="1" t="s">
        <v>1132</v>
      </c>
      <c r="AD73" s="98">
        <v>6081.1036789297659</v>
      </c>
      <c r="AE73" s="1" t="s">
        <v>1595</v>
      </c>
      <c r="AF73" s="4">
        <v>10031.772575250836</v>
      </c>
      <c r="AG73" s="1" t="s">
        <v>1596</v>
      </c>
      <c r="AH73" s="1" t="s">
        <v>174</v>
      </c>
      <c r="AI73" s="1" t="s">
        <v>3082</v>
      </c>
      <c r="AJ73" s="1" t="s">
        <v>379</v>
      </c>
    </row>
    <row r="74" spans="1:36" ht="126" customHeight="1" x14ac:dyDescent="0.2">
      <c r="A74" s="123">
        <v>73</v>
      </c>
      <c r="B74" s="3" t="s">
        <v>1157</v>
      </c>
      <c r="C74" s="2" t="s">
        <v>1193</v>
      </c>
      <c r="D74" s="143"/>
      <c r="E74" s="101" t="s">
        <v>1187</v>
      </c>
      <c r="F74" s="168" t="s">
        <v>1385</v>
      </c>
      <c r="G74" s="22">
        <v>5</v>
      </c>
      <c r="H74" s="1" t="s">
        <v>1161</v>
      </c>
      <c r="I74" s="1" t="s">
        <v>4678</v>
      </c>
      <c r="J74" s="1" t="s">
        <v>1188</v>
      </c>
      <c r="K74" s="1" t="s">
        <v>1766</v>
      </c>
      <c r="L74" s="42" t="s">
        <v>1767</v>
      </c>
      <c r="M74" s="48">
        <v>-140</v>
      </c>
      <c r="N74" s="55" t="s">
        <v>1217</v>
      </c>
      <c r="O74" s="1" t="s">
        <v>1191</v>
      </c>
      <c r="P74" s="1" t="s">
        <v>379</v>
      </c>
      <c r="Q74" s="1" t="s">
        <v>379</v>
      </c>
      <c r="R74" s="1" t="s">
        <v>1192</v>
      </c>
      <c r="S74" s="1" t="s">
        <v>1508</v>
      </c>
      <c r="T74" s="1" t="s">
        <v>275</v>
      </c>
      <c r="U74" s="89" t="s">
        <v>379</v>
      </c>
      <c r="V74" s="1" t="s">
        <v>379</v>
      </c>
      <c r="W74" s="1" t="s">
        <v>379</v>
      </c>
      <c r="X74" s="1" t="s">
        <v>276</v>
      </c>
      <c r="Y74" s="1" t="s">
        <v>1768</v>
      </c>
      <c r="Z74" s="31" t="s">
        <v>6625</v>
      </c>
      <c r="AA74" s="31" t="s">
        <v>635</v>
      </c>
      <c r="AB74" s="101" t="s">
        <v>1284</v>
      </c>
      <c r="AC74" s="1" t="s">
        <v>1132</v>
      </c>
      <c r="AD74" s="98">
        <v>6521.739130434783</v>
      </c>
      <c r="AE74" s="1" t="s">
        <v>1285</v>
      </c>
      <c r="AF74" s="4">
        <v>10760.869565217392</v>
      </c>
      <c r="AG74" s="1" t="s">
        <v>1596</v>
      </c>
      <c r="AH74" s="1" t="s">
        <v>174</v>
      </c>
      <c r="AI74" s="1" t="s">
        <v>3082</v>
      </c>
      <c r="AJ74" s="1" t="s">
        <v>379</v>
      </c>
    </row>
    <row r="75" spans="1:36" ht="126" customHeight="1" x14ac:dyDescent="0.2">
      <c r="A75" s="123">
        <v>74</v>
      </c>
      <c r="B75" s="3" t="s">
        <v>1157</v>
      </c>
      <c r="C75" s="2" t="s">
        <v>1909</v>
      </c>
      <c r="D75" s="143"/>
      <c r="E75" s="101" t="s">
        <v>1187</v>
      </c>
      <c r="F75" s="168" t="s">
        <v>534</v>
      </c>
      <c r="G75" s="22">
        <v>5</v>
      </c>
      <c r="H75" s="1" t="s">
        <v>1161</v>
      </c>
      <c r="I75" s="1" t="s">
        <v>4678</v>
      </c>
      <c r="J75" s="1" t="s">
        <v>1188</v>
      </c>
      <c r="K75" s="1" t="s">
        <v>1766</v>
      </c>
      <c r="L75" s="42" t="s">
        <v>1767</v>
      </c>
      <c r="M75" s="48">
        <v>-140</v>
      </c>
      <c r="N75" s="55" t="s">
        <v>1217</v>
      </c>
      <c r="O75" s="1" t="s">
        <v>1191</v>
      </c>
      <c r="P75" s="1" t="s">
        <v>379</v>
      </c>
      <c r="Q75" s="1" t="s">
        <v>379</v>
      </c>
      <c r="R75" s="1" t="s">
        <v>1192</v>
      </c>
      <c r="S75" s="1" t="s">
        <v>1508</v>
      </c>
      <c r="T75" s="1" t="s">
        <v>275</v>
      </c>
      <c r="U75" s="89" t="s">
        <v>379</v>
      </c>
      <c r="V75" s="1" t="s">
        <v>379</v>
      </c>
      <c r="W75" s="1" t="s">
        <v>379</v>
      </c>
      <c r="X75" s="1" t="s">
        <v>276</v>
      </c>
      <c r="Y75" s="1" t="s">
        <v>1768</v>
      </c>
      <c r="Z75" s="31" t="s">
        <v>6625</v>
      </c>
      <c r="AA75" s="31" t="s">
        <v>635</v>
      </c>
      <c r="AB75" s="101" t="s">
        <v>1474</v>
      </c>
      <c r="AC75" s="1" t="s">
        <v>1132</v>
      </c>
      <c r="AD75" s="98">
        <v>6521.739130434783</v>
      </c>
      <c r="AE75" s="1" t="s">
        <v>258</v>
      </c>
      <c r="AF75" s="4">
        <v>10603.678929765887</v>
      </c>
      <c r="AG75" s="1" t="s">
        <v>1596</v>
      </c>
      <c r="AH75" s="1" t="s">
        <v>174</v>
      </c>
      <c r="AI75" s="1" t="s">
        <v>3082</v>
      </c>
      <c r="AJ75" s="1" t="s">
        <v>379</v>
      </c>
    </row>
    <row r="76" spans="1:36" ht="126" customHeight="1" x14ac:dyDescent="0.2">
      <c r="A76" s="123">
        <v>75</v>
      </c>
      <c r="B76" s="3" t="s">
        <v>1157</v>
      </c>
      <c r="C76" s="2" t="s">
        <v>1874</v>
      </c>
      <c r="D76" s="143"/>
      <c r="E76" s="101" t="s">
        <v>1194</v>
      </c>
      <c r="F76" s="168" t="s">
        <v>1195</v>
      </c>
      <c r="G76" s="22">
        <v>6</v>
      </c>
      <c r="H76" s="1" t="s">
        <v>1161</v>
      </c>
      <c r="I76" s="1" t="s">
        <v>4679</v>
      </c>
      <c r="J76" s="1" t="s">
        <v>1188</v>
      </c>
      <c r="K76" s="1" t="s">
        <v>1875</v>
      </c>
      <c r="L76" s="42" t="s">
        <v>1876</v>
      </c>
      <c r="M76" s="48">
        <v>-140</v>
      </c>
      <c r="N76" s="55" t="s">
        <v>1217</v>
      </c>
      <c r="O76" s="1" t="s">
        <v>1506</v>
      </c>
      <c r="P76" s="1" t="s">
        <v>379</v>
      </c>
      <c r="Q76" s="1" t="s">
        <v>379</v>
      </c>
      <c r="R76" s="1" t="s">
        <v>1192</v>
      </c>
      <c r="S76" s="1" t="s">
        <v>1508</v>
      </c>
      <c r="T76" s="1" t="s">
        <v>275</v>
      </c>
      <c r="U76" s="89" t="s">
        <v>379</v>
      </c>
      <c r="V76" s="1" t="s">
        <v>379</v>
      </c>
      <c r="W76" s="1" t="s">
        <v>379</v>
      </c>
      <c r="X76" s="1" t="s">
        <v>276</v>
      </c>
      <c r="Y76" s="1" t="s">
        <v>1198</v>
      </c>
      <c r="Z76" s="31" t="s">
        <v>6625</v>
      </c>
      <c r="AA76" s="31" t="s">
        <v>635</v>
      </c>
      <c r="AB76" s="101" t="s">
        <v>1199</v>
      </c>
      <c r="AC76" s="1" t="s">
        <v>1132</v>
      </c>
      <c r="AD76" s="98">
        <v>6103.6789297658861</v>
      </c>
      <c r="AE76" s="1" t="s">
        <v>1595</v>
      </c>
      <c r="AF76" s="4">
        <v>10867.89297658863</v>
      </c>
      <c r="AG76" s="1" t="s">
        <v>1596</v>
      </c>
      <c r="AH76" s="1" t="s">
        <v>174</v>
      </c>
      <c r="AI76" s="1" t="s">
        <v>3082</v>
      </c>
      <c r="AJ76" s="1" t="s">
        <v>379</v>
      </c>
    </row>
    <row r="77" spans="1:36" ht="126" customHeight="1" x14ac:dyDescent="0.2">
      <c r="A77" s="123">
        <v>76</v>
      </c>
      <c r="B77" s="3" t="s">
        <v>1157</v>
      </c>
      <c r="C77" s="2" t="s">
        <v>1874</v>
      </c>
      <c r="D77" s="143"/>
      <c r="E77" s="101" t="s">
        <v>1187</v>
      </c>
      <c r="F77" s="168" t="s">
        <v>1385</v>
      </c>
      <c r="G77" s="22">
        <v>6</v>
      </c>
      <c r="H77" s="1" t="s">
        <v>1161</v>
      </c>
      <c r="I77" s="1" t="s">
        <v>4680</v>
      </c>
      <c r="J77" s="1" t="s">
        <v>1188</v>
      </c>
      <c r="K77" s="1" t="s">
        <v>797</v>
      </c>
      <c r="L77" s="42" t="s">
        <v>798</v>
      </c>
      <c r="M77" s="48">
        <v>-140</v>
      </c>
      <c r="N77" s="55" t="s">
        <v>1217</v>
      </c>
      <c r="O77" s="1" t="s">
        <v>1282</v>
      </c>
      <c r="P77" s="1" t="s">
        <v>379</v>
      </c>
      <c r="Q77" s="1" t="s">
        <v>379</v>
      </c>
      <c r="R77" s="1" t="s">
        <v>1192</v>
      </c>
      <c r="S77" s="1" t="s">
        <v>1508</v>
      </c>
      <c r="T77" s="1" t="s">
        <v>275</v>
      </c>
      <c r="U77" s="89" t="s">
        <v>379</v>
      </c>
      <c r="V77" s="1" t="s">
        <v>379</v>
      </c>
      <c r="W77" s="1" t="s">
        <v>379</v>
      </c>
      <c r="X77" s="1" t="s">
        <v>276</v>
      </c>
      <c r="Y77" s="1" t="s">
        <v>1291</v>
      </c>
      <c r="Z77" s="31" t="s">
        <v>6625</v>
      </c>
      <c r="AA77" s="31" t="s">
        <v>635</v>
      </c>
      <c r="AB77" s="101" t="s">
        <v>1284</v>
      </c>
      <c r="AC77" s="1" t="s">
        <v>1132</v>
      </c>
      <c r="AD77" s="98">
        <v>7107.0234113712377</v>
      </c>
      <c r="AE77" s="1" t="s">
        <v>1959</v>
      </c>
      <c r="AF77" s="4">
        <v>11559.364548494983</v>
      </c>
      <c r="AG77" s="1" t="s">
        <v>1596</v>
      </c>
      <c r="AH77" s="1" t="s">
        <v>174</v>
      </c>
      <c r="AI77" s="1" t="s">
        <v>3082</v>
      </c>
      <c r="AJ77" s="1" t="s">
        <v>379</v>
      </c>
    </row>
    <row r="78" spans="1:36" ht="126" customHeight="1" x14ac:dyDescent="0.2">
      <c r="A78" s="123">
        <v>77</v>
      </c>
      <c r="B78" s="3" t="s">
        <v>1157</v>
      </c>
      <c r="C78" s="2" t="s">
        <v>1910</v>
      </c>
      <c r="D78" s="143"/>
      <c r="E78" s="101" t="s">
        <v>1908</v>
      </c>
      <c r="F78" s="168" t="s">
        <v>534</v>
      </c>
      <c r="G78" s="22">
        <v>6</v>
      </c>
      <c r="H78" s="1" t="s">
        <v>1161</v>
      </c>
      <c r="I78" s="1" t="s">
        <v>4680</v>
      </c>
      <c r="J78" s="1" t="s">
        <v>1188</v>
      </c>
      <c r="K78" s="1" t="s">
        <v>797</v>
      </c>
      <c r="L78" s="42" t="s">
        <v>798</v>
      </c>
      <c r="M78" s="48">
        <v>-140</v>
      </c>
      <c r="N78" s="55" t="s">
        <v>1217</v>
      </c>
      <c r="O78" s="1" t="s">
        <v>1282</v>
      </c>
      <c r="P78" s="1" t="s">
        <v>379</v>
      </c>
      <c r="Q78" s="1" t="s">
        <v>379</v>
      </c>
      <c r="R78" s="1" t="s">
        <v>1192</v>
      </c>
      <c r="S78" s="1" t="s">
        <v>1508</v>
      </c>
      <c r="T78" s="1" t="s">
        <v>275</v>
      </c>
      <c r="U78" s="89" t="s">
        <v>379</v>
      </c>
      <c r="V78" s="1" t="s">
        <v>379</v>
      </c>
      <c r="W78" s="1" t="s">
        <v>379</v>
      </c>
      <c r="X78" s="1" t="s">
        <v>276</v>
      </c>
      <c r="Y78" s="1" t="s">
        <v>1291</v>
      </c>
      <c r="Z78" s="31" t="s">
        <v>6625</v>
      </c>
      <c r="AA78" s="31" t="s">
        <v>635</v>
      </c>
      <c r="AB78" s="101" t="s">
        <v>1474</v>
      </c>
      <c r="AC78" s="1" t="s">
        <v>1132</v>
      </c>
      <c r="AD78" s="98">
        <v>7107.0234113712377</v>
      </c>
      <c r="AE78" s="1" t="s">
        <v>2507</v>
      </c>
      <c r="AF78" s="4">
        <v>11602.842809364549</v>
      </c>
      <c r="AG78" s="1" t="s">
        <v>1596</v>
      </c>
      <c r="AH78" s="1" t="s">
        <v>174</v>
      </c>
      <c r="AI78" s="1" t="s">
        <v>3082</v>
      </c>
      <c r="AJ78" s="1" t="s">
        <v>379</v>
      </c>
    </row>
    <row r="79" spans="1:36" ht="126" customHeight="1" x14ac:dyDescent="0.2">
      <c r="A79" s="123">
        <v>78</v>
      </c>
      <c r="B79" s="3" t="s">
        <v>1157</v>
      </c>
      <c r="C79" s="2" t="s">
        <v>799</v>
      </c>
      <c r="D79" s="143"/>
      <c r="E79" s="101" t="s">
        <v>1194</v>
      </c>
      <c r="F79" s="168" t="s">
        <v>1195</v>
      </c>
      <c r="G79" s="22">
        <v>7</v>
      </c>
      <c r="H79" s="1" t="s">
        <v>1161</v>
      </c>
      <c r="I79" s="1" t="s">
        <v>4681</v>
      </c>
      <c r="J79" s="1" t="s">
        <v>1188</v>
      </c>
      <c r="K79" s="1" t="s">
        <v>800</v>
      </c>
      <c r="L79" s="42" t="s">
        <v>801</v>
      </c>
      <c r="M79" s="48">
        <v>-140</v>
      </c>
      <c r="N79" s="55" t="s">
        <v>1217</v>
      </c>
      <c r="O79" s="1" t="s">
        <v>1506</v>
      </c>
      <c r="P79" s="1" t="s">
        <v>379</v>
      </c>
      <c r="Q79" s="1" t="s">
        <v>379</v>
      </c>
      <c r="R79" s="1" t="s">
        <v>1192</v>
      </c>
      <c r="S79" s="1" t="s">
        <v>1508</v>
      </c>
      <c r="T79" s="1" t="s">
        <v>275</v>
      </c>
      <c r="U79" s="89" t="s">
        <v>379</v>
      </c>
      <c r="V79" s="1" t="s">
        <v>379</v>
      </c>
      <c r="W79" s="1" t="s">
        <v>379</v>
      </c>
      <c r="X79" s="1" t="s">
        <v>276</v>
      </c>
      <c r="Y79" s="1" t="s">
        <v>1198</v>
      </c>
      <c r="Z79" s="31" t="s">
        <v>6625</v>
      </c>
      <c r="AA79" s="31" t="s">
        <v>635</v>
      </c>
      <c r="AB79" s="101" t="s">
        <v>1199</v>
      </c>
      <c r="AC79" s="1" t="s">
        <v>1132</v>
      </c>
      <c r="AD79" s="98" t="s">
        <v>1791</v>
      </c>
      <c r="AE79" s="1" t="s">
        <v>1595</v>
      </c>
      <c r="AF79" s="1" t="s">
        <v>1791</v>
      </c>
      <c r="AG79" s="1" t="s">
        <v>1596</v>
      </c>
      <c r="AH79" s="1" t="s">
        <v>174</v>
      </c>
      <c r="AI79" s="1" t="s">
        <v>3082</v>
      </c>
      <c r="AJ79" s="1" t="s">
        <v>379</v>
      </c>
    </row>
    <row r="80" spans="1:36" ht="126" customHeight="1" x14ac:dyDescent="0.2">
      <c r="A80" s="123">
        <v>79</v>
      </c>
      <c r="B80" s="3" t="s">
        <v>1157</v>
      </c>
      <c r="C80" s="2" t="s">
        <v>799</v>
      </c>
      <c r="D80" s="143"/>
      <c r="E80" s="101" t="s">
        <v>1187</v>
      </c>
      <c r="F80" s="168" t="s">
        <v>1385</v>
      </c>
      <c r="G80" s="22">
        <v>7</v>
      </c>
      <c r="H80" s="1" t="s">
        <v>1161</v>
      </c>
      <c r="I80" s="1" t="s">
        <v>4682</v>
      </c>
      <c r="J80" s="1" t="s">
        <v>1188</v>
      </c>
      <c r="K80" s="1" t="s">
        <v>802</v>
      </c>
      <c r="L80" s="42" t="s">
        <v>803</v>
      </c>
      <c r="M80" s="48">
        <v>-140</v>
      </c>
      <c r="N80" s="55" t="s">
        <v>1217</v>
      </c>
      <c r="O80" s="1" t="s">
        <v>1962</v>
      </c>
      <c r="P80" s="1" t="s">
        <v>379</v>
      </c>
      <c r="Q80" s="1" t="s">
        <v>379</v>
      </c>
      <c r="R80" s="1" t="s">
        <v>1192</v>
      </c>
      <c r="S80" s="1" t="s">
        <v>1508</v>
      </c>
      <c r="T80" s="1" t="s">
        <v>275</v>
      </c>
      <c r="U80" s="89" t="s">
        <v>379</v>
      </c>
      <c r="V80" s="1" t="s">
        <v>379</v>
      </c>
      <c r="W80" s="1" t="s">
        <v>379</v>
      </c>
      <c r="X80" s="1" t="s">
        <v>276</v>
      </c>
      <c r="Y80" s="1" t="s">
        <v>804</v>
      </c>
      <c r="Z80" s="31" t="s">
        <v>6625</v>
      </c>
      <c r="AA80" s="31" t="s">
        <v>635</v>
      </c>
      <c r="AB80" s="101" t="s">
        <v>1284</v>
      </c>
      <c r="AC80" s="1" t="s">
        <v>1132</v>
      </c>
      <c r="AD80" s="98">
        <v>7943</v>
      </c>
      <c r="AE80" s="1" t="s">
        <v>1490</v>
      </c>
      <c r="AF80" s="4">
        <v>12621</v>
      </c>
      <c r="AG80" s="1" t="s">
        <v>1596</v>
      </c>
      <c r="AH80" s="1" t="s">
        <v>174</v>
      </c>
      <c r="AI80" s="1" t="s">
        <v>3082</v>
      </c>
      <c r="AJ80" s="1" t="s">
        <v>379</v>
      </c>
    </row>
    <row r="81" spans="1:36" ht="126" customHeight="1" x14ac:dyDescent="0.2">
      <c r="A81" s="123">
        <v>80</v>
      </c>
      <c r="B81" s="3" t="s">
        <v>1157</v>
      </c>
      <c r="C81" s="2" t="s">
        <v>1911</v>
      </c>
      <c r="D81" s="143"/>
      <c r="E81" s="101" t="s">
        <v>1912</v>
      </c>
      <c r="F81" s="168" t="s">
        <v>534</v>
      </c>
      <c r="G81" s="22">
        <v>7</v>
      </c>
      <c r="H81" s="1" t="s">
        <v>1161</v>
      </c>
      <c r="I81" s="1" t="s">
        <v>4682</v>
      </c>
      <c r="J81" s="1" t="s">
        <v>1188</v>
      </c>
      <c r="K81" s="1" t="s">
        <v>802</v>
      </c>
      <c r="L81" s="42" t="s">
        <v>803</v>
      </c>
      <c r="M81" s="48">
        <v>-140</v>
      </c>
      <c r="N81" s="55" t="s">
        <v>1217</v>
      </c>
      <c r="O81" s="1" t="s">
        <v>1962</v>
      </c>
      <c r="P81" s="1" t="s">
        <v>379</v>
      </c>
      <c r="Q81" s="1" t="s">
        <v>379</v>
      </c>
      <c r="R81" s="1" t="s">
        <v>1192</v>
      </c>
      <c r="S81" s="1" t="s">
        <v>1508</v>
      </c>
      <c r="T81" s="1" t="s">
        <v>275</v>
      </c>
      <c r="U81" s="89" t="s">
        <v>379</v>
      </c>
      <c r="V81" s="1" t="s">
        <v>379</v>
      </c>
      <c r="W81" s="1" t="s">
        <v>379</v>
      </c>
      <c r="X81" s="1" t="s">
        <v>276</v>
      </c>
      <c r="Y81" s="1" t="s">
        <v>804</v>
      </c>
      <c r="Z81" s="31" t="s">
        <v>6625</v>
      </c>
      <c r="AA81" s="31" t="s">
        <v>635</v>
      </c>
      <c r="AB81" s="101" t="s">
        <v>1474</v>
      </c>
      <c r="AC81" s="1" t="s">
        <v>1132</v>
      </c>
      <c r="AD81" s="98">
        <v>7943</v>
      </c>
      <c r="AE81" s="1" t="s">
        <v>142</v>
      </c>
      <c r="AF81" s="4">
        <v>12765.050167224081</v>
      </c>
      <c r="AG81" s="1" t="s">
        <v>1596</v>
      </c>
      <c r="AH81" s="1" t="s">
        <v>174</v>
      </c>
      <c r="AI81" s="1" t="s">
        <v>3082</v>
      </c>
      <c r="AJ81" s="1" t="s">
        <v>379</v>
      </c>
    </row>
    <row r="82" spans="1:36" ht="126" customHeight="1" x14ac:dyDescent="0.2">
      <c r="A82" s="123">
        <v>81</v>
      </c>
      <c r="B82" s="3" t="s">
        <v>1157</v>
      </c>
      <c r="C82" s="2" t="s">
        <v>805</v>
      </c>
      <c r="D82" s="143"/>
      <c r="E82" s="101" t="s">
        <v>1194</v>
      </c>
      <c r="F82" s="168" t="s">
        <v>1195</v>
      </c>
      <c r="G82" s="22">
        <v>8</v>
      </c>
      <c r="H82" s="1" t="s">
        <v>1161</v>
      </c>
      <c r="I82" s="1" t="s">
        <v>4683</v>
      </c>
      <c r="J82" s="1" t="s">
        <v>1188</v>
      </c>
      <c r="K82" s="1" t="s">
        <v>806</v>
      </c>
      <c r="L82" s="42" t="s">
        <v>807</v>
      </c>
      <c r="M82" s="48">
        <v>-140</v>
      </c>
      <c r="N82" s="55" t="s">
        <v>1217</v>
      </c>
      <c r="O82" s="1" t="s">
        <v>1506</v>
      </c>
      <c r="P82" s="1" t="s">
        <v>379</v>
      </c>
      <c r="Q82" s="1" t="s">
        <v>379</v>
      </c>
      <c r="R82" s="1" t="s">
        <v>1192</v>
      </c>
      <c r="S82" s="1" t="s">
        <v>1508</v>
      </c>
      <c r="T82" s="1" t="s">
        <v>275</v>
      </c>
      <c r="U82" s="89" t="s">
        <v>379</v>
      </c>
      <c r="V82" s="1" t="s">
        <v>379</v>
      </c>
      <c r="W82" s="1" t="s">
        <v>379</v>
      </c>
      <c r="X82" s="1" t="s">
        <v>276</v>
      </c>
      <c r="Y82" s="1" t="s">
        <v>1198</v>
      </c>
      <c r="Z82" s="31" t="s">
        <v>6625</v>
      </c>
      <c r="AA82" s="31" t="s">
        <v>635</v>
      </c>
      <c r="AB82" s="101" t="s">
        <v>1199</v>
      </c>
      <c r="AC82" s="1" t="s">
        <v>1132</v>
      </c>
      <c r="AD82" s="98" t="s">
        <v>1791</v>
      </c>
      <c r="AE82" s="1" t="s">
        <v>1595</v>
      </c>
      <c r="AF82" s="1" t="s">
        <v>1791</v>
      </c>
      <c r="AG82" s="1" t="s">
        <v>1596</v>
      </c>
      <c r="AH82" s="1" t="s">
        <v>174</v>
      </c>
      <c r="AI82" s="1" t="s">
        <v>3082</v>
      </c>
      <c r="AJ82" s="1" t="s">
        <v>379</v>
      </c>
    </row>
    <row r="83" spans="1:36" ht="126" customHeight="1" x14ac:dyDescent="0.2">
      <c r="A83" s="123">
        <v>82</v>
      </c>
      <c r="B83" s="3" t="s">
        <v>1157</v>
      </c>
      <c r="C83" s="2" t="s">
        <v>805</v>
      </c>
      <c r="D83" s="143"/>
      <c r="E83" s="101" t="s">
        <v>1187</v>
      </c>
      <c r="F83" s="168" t="s">
        <v>1385</v>
      </c>
      <c r="G83" s="22">
        <v>8</v>
      </c>
      <c r="H83" s="1" t="s">
        <v>1161</v>
      </c>
      <c r="I83" s="1" t="s">
        <v>4684</v>
      </c>
      <c r="J83" s="1" t="s">
        <v>1188</v>
      </c>
      <c r="K83" s="1" t="s">
        <v>808</v>
      </c>
      <c r="L83" s="42" t="s">
        <v>809</v>
      </c>
      <c r="M83" s="48">
        <v>-140</v>
      </c>
      <c r="N83" s="55" t="s">
        <v>1217</v>
      </c>
      <c r="O83" s="1" t="s">
        <v>1962</v>
      </c>
      <c r="P83" s="1" t="s">
        <v>379</v>
      </c>
      <c r="Q83" s="1" t="s">
        <v>379</v>
      </c>
      <c r="R83" s="1" t="s">
        <v>1192</v>
      </c>
      <c r="S83" s="1" t="s">
        <v>1508</v>
      </c>
      <c r="T83" s="1" t="s">
        <v>275</v>
      </c>
      <c r="U83" s="89" t="s">
        <v>379</v>
      </c>
      <c r="V83" s="1" t="s">
        <v>379</v>
      </c>
      <c r="W83" s="1" t="s">
        <v>379</v>
      </c>
      <c r="X83" s="1" t="s">
        <v>276</v>
      </c>
      <c r="Y83" s="1" t="s">
        <v>2028</v>
      </c>
      <c r="Z83" s="31" t="s">
        <v>6625</v>
      </c>
      <c r="AA83" s="31" t="s">
        <v>635</v>
      </c>
      <c r="AB83" s="101" t="s">
        <v>1284</v>
      </c>
      <c r="AC83" s="1" t="s">
        <v>1132</v>
      </c>
      <c r="AD83" s="98">
        <v>8612</v>
      </c>
      <c r="AE83" s="1" t="s">
        <v>1964</v>
      </c>
      <c r="AF83" s="4">
        <v>13566.053511705686</v>
      </c>
      <c r="AG83" s="1" t="s">
        <v>1596</v>
      </c>
      <c r="AH83" s="1" t="s">
        <v>174</v>
      </c>
      <c r="AI83" s="1" t="s">
        <v>3082</v>
      </c>
      <c r="AJ83" s="1" t="s">
        <v>379</v>
      </c>
    </row>
    <row r="84" spans="1:36" ht="126" customHeight="1" x14ac:dyDescent="0.2">
      <c r="A84" s="123">
        <v>83</v>
      </c>
      <c r="B84" s="3" t="s">
        <v>1157</v>
      </c>
      <c r="C84" s="2" t="s">
        <v>1924</v>
      </c>
      <c r="D84" s="143"/>
      <c r="E84" s="101" t="s">
        <v>1913</v>
      </c>
      <c r="F84" s="168" t="s">
        <v>534</v>
      </c>
      <c r="G84" s="22">
        <v>8</v>
      </c>
      <c r="H84" s="1" t="s">
        <v>1161</v>
      </c>
      <c r="I84" s="1" t="s">
        <v>4684</v>
      </c>
      <c r="J84" s="1" t="s">
        <v>1188</v>
      </c>
      <c r="K84" s="1" t="s">
        <v>808</v>
      </c>
      <c r="L84" s="42" t="s">
        <v>809</v>
      </c>
      <c r="M84" s="48">
        <v>-140</v>
      </c>
      <c r="N84" s="55" t="s">
        <v>1217</v>
      </c>
      <c r="O84" s="1" t="s">
        <v>1962</v>
      </c>
      <c r="P84" s="1" t="s">
        <v>379</v>
      </c>
      <c r="Q84" s="1" t="s">
        <v>379</v>
      </c>
      <c r="R84" s="1" t="s">
        <v>1192</v>
      </c>
      <c r="S84" s="1" t="s">
        <v>1508</v>
      </c>
      <c r="T84" s="1" t="s">
        <v>275</v>
      </c>
      <c r="U84" s="89" t="s">
        <v>379</v>
      </c>
      <c r="V84" s="1" t="s">
        <v>379</v>
      </c>
      <c r="W84" s="1" t="s">
        <v>379</v>
      </c>
      <c r="X84" s="1" t="s">
        <v>276</v>
      </c>
      <c r="Y84" s="1" t="s">
        <v>2028</v>
      </c>
      <c r="Z84" s="31" t="s">
        <v>6625</v>
      </c>
      <c r="AA84" s="31" t="s">
        <v>635</v>
      </c>
      <c r="AB84" s="101" t="s">
        <v>1474</v>
      </c>
      <c r="AC84" s="1" t="s">
        <v>1132</v>
      </c>
      <c r="AD84" s="98">
        <v>8612</v>
      </c>
      <c r="AE84" s="1" t="s">
        <v>122</v>
      </c>
      <c r="AF84" s="4">
        <v>13760.033444816054</v>
      </c>
      <c r="AG84" s="1" t="s">
        <v>1596</v>
      </c>
      <c r="AH84" s="1" t="s">
        <v>174</v>
      </c>
      <c r="AI84" s="1" t="s">
        <v>3082</v>
      </c>
      <c r="AJ84" s="1" t="s">
        <v>379</v>
      </c>
    </row>
    <row r="85" spans="1:36" ht="126" customHeight="1" x14ac:dyDescent="0.2">
      <c r="A85" s="123">
        <v>84</v>
      </c>
      <c r="B85" s="3" t="s">
        <v>1157</v>
      </c>
      <c r="C85" s="2" t="s">
        <v>1584</v>
      </c>
      <c r="D85" s="143"/>
      <c r="E85" s="101" t="s">
        <v>1194</v>
      </c>
      <c r="F85" s="168" t="s">
        <v>1195</v>
      </c>
      <c r="G85" s="22">
        <v>10</v>
      </c>
      <c r="H85" s="1" t="s">
        <v>1161</v>
      </c>
      <c r="I85" s="1" t="s">
        <v>4685</v>
      </c>
      <c r="J85" s="1" t="s">
        <v>1188</v>
      </c>
      <c r="K85" s="1" t="s">
        <v>1603</v>
      </c>
      <c r="L85" s="42" t="s">
        <v>1604</v>
      </c>
      <c r="M85" s="48">
        <v>-140</v>
      </c>
      <c r="N85" s="55" t="s">
        <v>1217</v>
      </c>
      <c r="O85" s="1" t="s">
        <v>1506</v>
      </c>
      <c r="P85" s="1" t="s">
        <v>379</v>
      </c>
      <c r="Q85" s="1" t="s">
        <v>379</v>
      </c>
      <c r="R85" s="1" t="s">
        <v>1192</v>
      </c>
      <c r="S85" s="1" t="s">
        <v>1508</v>
      </c>
      <c r="T85" s="1" t="s">
        <v>275</v>
      </c>
      <c r="U85" s="89" t="s">
        <v>379</v>
      </c>
      <c r="V85" s="1" t="s">
        <v>379</v>
      </c>
      <c r="W85" s="1" t="s">
        <v>379</v>
      </c>
      <c r="X85" s="1" t="s">
        <v>276</v>
      </c>
      <c r="Y85" s="1" t="s">
        <v>1198</v>
      </c>
      <c r="Z85" s="31" t="s">
        <v>6625</v>
      </c>
      <c r="AA85" s="31" t="s">
        <v>635</v>
      </c>
      <c r="AB85" s="101" t="s">
        <v>1199</v>
      </c>
      <c r="AC85" s="1" t="s">
        <v>1132</v>
      </c>
      <c r="AD85" s="98" t="s">
        <v>1791</v>
      </c>
      <c r="AE85" s="1" t="s">
        <v>1595</v>
      </c>
      <c r="AF85" s="1" t="s">
        <v>1791</v>
      </c>
      <c r="AG85" s="1" t="s">
        <v>1596</v>
      </c>
      <c r="AH85" s="1" t="s">
        <v>174</v>
      </c>
      <c r="AI85" s="1" t="s">
        <v>3082</v>
      </c>
      <c r="AJ85" s="1" t="s">
        <v>379</v>
      </c>
    </row>
    <row r="86" spans="1:36" ht="126" customHeight="1" x14ac:dyDescent="0.2">
      <c r="A86" s="123">
        <v>85</v>
      </c>
      <c r="B86" s="3" t="s">
        <v>1157</v>
      </c>
      <c r="C86" s="2" t="s">
        <v>1584</v>
      </c>
      <c r="D86" s="143"/>
      <c r="E86" s="101" t="s">
        <v>1187</v>
      </c>
      <c r="F86" s="168" t="s">
        <v>1385</v>
      </c>
      <c r="G86" s="22">
        <v>10</v>
      </c>
      <c r="H86" s="1" t="s">
        <v>1161</v>
      </c>
      <c r="I86" s="1" t="s">
        <v>4686</v>
      </c>
      <c r="J86" s="1" t="s">
        <v>1188</v>
      </c>
      <c r="K86" s="1" t="s">
        <v>1605</v>
      </c>
      <c r="L86" s="42" t="s">
        <v>1606</v>
      </c>
      <c r="M86" s="48">
        <v>-140</v>
      </c>
      <c r="N86" s="55" t="s">
        <v>1217</v>
      </c>
      <c r="O86" s="1" t="s">
        <v>1962</v>
      </c>
      <c r="P86" s="1" t="s">
        <v>379</v>
      </c>
      <c r="Q86" s="1" t="s">
        <v>379</v>
      </c>
      <c r="R86" s="1" t="s">
        <v>1192</v>
      </c>
      <c r="S86" s="1" t="s">
        <v>1508</v>
      </c>
      <c r="T86" s="1" t="s">
        <v>275</v>
      </c>
      <c r="U86" s="89" t="s">
        <v>379</v>
      </c>
      <c r="V86" s="1" t="s">
        <v>379</v>
      </c>
      <c r="W86" s="1" t="s">
        <v>379</v>
      </c>
      <c r="X86" s="1" t="s">
        <v>276</v>
      </c>
      <c r="Y86" s="1" t="s">
        <v>1607</v>
      </c>
      <c r="Z86" s="31" t="s">
        <v>6625</v>
      </c>
      <c r="AA86" s="31" t="s">
        <v>635</v>
      </c>
      <c r="AB86" s="101" t="s">
        <v>1284</v>
      </c>
      <c r="AC86" s="1" t="s">
        <v>1132</v>
      </c>
      <c r="AD86" s="98">
        <v>9615</v>
      </c>
      <c r="AE86" s="1" t="s">
        <v>258</v>
      </c>
      <c r="AF86" s="4">
        <v>15133.779264214047</v>
      </c>
      <c r="AG86" s="1" t="s">
        <v>1596</v>
      </c>
      <c r="AH86" s="1" t="s">
        <v>174</v>
      </c>
      <c r="AI86" s="1" t="s">
        <v>3082</v>
      </c>
      <c r="AJ86" s="1" t="s">
        <v>379</v>
      </c>
    </row>
    <row r="87" spans="1:36" ht="126" customHeight="1" x14ac:dyDescent="0.2">
      <c r="A87" s="123">
        <v>86</v>
      </c>
      <c r="B87" s="3" t="s">
        <v>1157</v>
      </c>
      <c r="C87" s="2" t="s">
        <v>1914</v>
      </c>
      <c r="D87" s="143"/>
      <c r="E87" s="101" t="s">
        <v>1915</v>
      </c>
      <c r="F87" s="168" t="s">
        <v>534</v>
      </c>
      <c r="G87" s="22">
        <v>10</v>
      </c>
      <c r="H87" s="1" t="s">
        <v>1161</v>
      </c>
      <c r="I87" s="1" t="s">
        <v>4686</v>
      </c>
      <c r="J87" s="1" t="s">
        <v>1188</v>
      </c>
      <c r="K87" s="1" t="s">
        <v>1605</v>
      </c>
      <c r="L87" s="42" t="s">
        <v>1606</v>
      </c>
      <c r="M87" s="48">
        <v>-140</v>
      </c>
      <c r="N87" s="55" t="s">
        <v>1217</v>
      </c>
      <c r="O87" s="1" t="s">
        <v>1962</v>
      </c>
      <c r="P87" s="1" t="s">
        <v>379</v>
      </c>
      <c r="Q87" s="1" t="s">
        <v>379</v>
      </c>
      <c r="R87" s="1" t="s">
        <v>1192</v>
      </c>
      <c r="S87" s="1" t="s">
        <v>1508</v>
      </c>
      <c r="T87" s="1" t="s">
        <v>275</v>
      </c>
      <c r="U87" s="89" t="s">
        <v>379</v>
      </c>
      <c r="V87" s="1" t="s">
        <v>379</v>
      </c>
      <c r="W87" s="1" t="s">
        <v>379</v>
      </c>
      <c r="X87" s="1" t="s">
        <v>276</v>
      </c>
      <c r="Y87" s="1" t="s">
        <v>1607</v>
      </c>
      <c r="Z87" s="31" t="s">
        <v>6625</v>
      </c>
      <c r="AA87" s="31" t="s">
        <v>635</v>
      </c>
      <c r="AB87" s="101" t="s">
        <v>1474</v>
      </c>
      <c r="AC87" s="1" t="s">
        <v>1132</v>
      </c>
      <c r="AD87" s="98">
        <v>9615</v>
      </c>
      <c r="AE87" s="1" t="s">
        <v>1432</v>
      </c>
      <c r="AF87" s="4">
        <v>15196.488294314382</v>
      </c>
      <c r="AG87" s="1" t="s">
        <v>1596</v>
      </c>
      <c r="AH87" s="1" t="s">
        <v>174</v>
      </c>
      <c r="AI87" s="1" t="s">
        <v>3082</v>
      </c>
      <c r="AJ87" s="1" t="s">
        <v>379</v>
      </c>
    </row>
    <row r="88" spans="1:36" ht="126" customHeight="1" x14ac:dyDescent="0.2">
      <c r="A88" s="123">
        <v>87</v>
      </c>
      <c r="B88" s="3" t="s">
        <v>1157</v>
      </c>
      <c r="C88" s="2" t="s">
        <v>1608</v>
      </c>
      <c r="D88" s="143"/>
      <c r="E88" s="101" t="s">
        <v>1194</v>
      </c>
      <c r="F88" s="168" t="s">
        <v>1195</v>
      </c>
      <c r="G88" s="22">
        <v>12</v>
      </c>
      <c r="H88" s="1" t="s">
        <v>1161</v>
      </c>
      <c r="I88" s="1" t="s">
        <v>4687</v>
      </c>
      <c r="J88" s="1" t="s">
        <v>1188</v>
      </c>
      <c r="K88" s="1" t="s">
        <v>1609</v>
      </c>
      <c r="L88" s="42" t="s">
        <v>1610</v>
      </c>
      <c r="M88" s="48">
        <v>-140</v>
      </c>
      <c r="N88" s="55" t="s">
        <v>1217</v>
      </c>
      <c r="O88" s="1" t="s">
        <v>1506</v>
      </c>
      <c r="P88" s="1" t="s">
        <v>379</v>
      </c>
      <c r="Q88" s="1" t="s">
        <v>379</v>
      </c>
      <c r="R88" s="1" t="s">
        <v>1192</v>
      </c>
      <c r="S88" s="1" t="s">
        <v>1508</v>
      </c>
      <c r="T88" s="1" t="s">
        <v>275</v>
      </c>
      <c r="U88" s="89" t="s">
        <v>379</v>
      </c>
      <c r="V88" s="1" t="s">
        <v>379</v>
      </c>
      <c r="W88" s="1" t="s">
        <v>379</v>
      </c>
      <c r="X88" s="1" t="s">
        <v>276</v>
      </c>
      <c r="Y88" s="1" t="s">
        <v>1198</v>
      </c>
      <c r="Z88" s="31" t="s">
        <v>6625</v>
      </c>
      <c r="AA88" s="31" t="s">
        <v>635</v>
      </c>
      <c r="AB88" s="101" t="s">
        <v>1199</v>
      </c>
      <c r="AC88" s="1" t="s">
        <v>1132</v>
      </c>
      <c r="AD88" s="98" t="s">
        <v>1791</v>
      </c>
      <c r="AE88" s="1" t="s">
        <v>1595</v>
      </c>
      <c r="AF88" s="1" t="s">
        <v>1791</v>
      </c>
      <c r="AG88" s="1" t="s">
        <v>1596</v>
      </c>
      <c r="AH88" s="1" t="s">
        <v>174</v>
      </c>
      <c r="AI88" s="1" t="s">
        <v>3082</v>
      </c>
      <c r="AJ88" s="1" t="s">
        <v>379</v>
      </c>
    </row>
    <row r="89" spans="1:36" ht="126" customHeight="1" x14ac:dyDescent="0.2">
      <c r="A89" s="123">
        <v>88</v>
      </c>
      <c r="B89" s="3" t="s">
        <v>1157</v>
      </c>
      <c r="C89" s="2" t="s">
        <v>1608</v>
      </c>
      <c r="D89" s="143"/>
      <c r="E89" s="101" t="s">
        <v>1187</v>
      </c>
      <c r="F89" s="168" t="s">
        <v>1385</v>
      </c>
      <c r="G89" s="22">
        <v>12</v>
      </c>
      <c r="H89" s="1" t="s">
        <v>1161</v>
      </c>
      <c r="I89" s="1" t="s">
        <v>4688</v>
      </c>
      <c r="J89" s="1" t="s">
        <v>1188</v>
      </c>
      <c r="K89" s="1" t="s">
        <v>1293</v>
      </c>
      <c r="L89" s="42" t="s">
        <v>1294</v>
      </c>
      <c r="M89" s="48">
        <v>-140</v>
      </c>
      <c r="N89" s="55" t="s">
        <v>1217</v>
      </c>
      <c r="O89" s="1" t="s">
        <v>1506</v>
      </c>
      <c r="P89" s="1" t="s">
        <v>379</v>
      </c>
      <c r="Q89" s="1" t="s">
        <v>379</v>
      </c>
      <c r="R89" s="1" t="s">
        <v>1192</v>
      </c>
      <c r="S89" s="1" t="s">
        <v>1508</v>
      </c>
      <c r="T89" s="1" t="s">
        <v>275</v>
      </c>
      <c r="U89" s="89" t="s">
        <v>379</v>
      </c>
      <c r="V89" s="1" t="s">
        <v>379</v>
      </c>
      <c r="W89" s="1" t="s">
        <v>379</v>
      </c>
      <c r="X89" s="1" t="s">
        <v>276</v>
      </c>
      <c r="Y89" s="1" t="s">
        <v>1295</v>
      </c>
      <c r="Z89" s="31" t="s">
        <v>6625</v>
      </c>
      <c r="AA89" s="31" t="s">
        <v>635</v>
      </c>
      <c r="AB89" s="101" t="s">
        <v>1284</v>
      </c>
      <c r="AC89" s="1" t="s">
        <v>1132</v>
      </c>
      <c r="AD89" s="98">
        <v>11706</v>
      </c>
      <c r="AE89" s="1" t="s">
        <v>1432</v>
      </c>
      <c r="AF89" s="4">
        <v>18441</v>
      </c>
      <c r="AG89" s="1" t="s">
        <v>1596</v>
      </c>
      <c r="AH89" s="1" t="s">
        <v>174</v>
      </c>
      <c r="AI89" s="1" t="s">
        <v>3082</v>
      </c>
      <c r="AJ89" s="1" t="s">
        <v>379</v>
      </c>
    </row>
    <row r="90" spans="1:36" ht="126" customHeight="1" x14ac:dyDescent="0.2">
      <c r="A90" s="123">
        <v>89</v>
      </c>
      <c r="B90" s="3" t="s">
        <v>1157</v>
      </c>
      <c r="C90" s="2" t="s">
        <v>1917</v>
      </c>
      <c r="D90" s="143"/>
      <c r="E90" s="101" t="s">
        <v>1916</v>
      </c>
      <c r="F90" s="168" t="s">
        <v>534</v>
      </c>
      <c r="G90" s="22">
        <v>12</v>
      </c>
      <c r="H90" s="1" t="s">
        <v>1161</v>
      </c>
      <c r="I90" s="1" t="s">
        <v>4688</v>
      </c>
      <c r="J90" s="1" t="s">
        <v>1188</v>
      </c>
      <c r="K90" s="1" t="s">
        <v>1293</v>
      </c>
      <c r="L90" s="42" t="s">
        <v>1294</v>
      </c>
      <c r="M90" s="48">
        <v>-140</v>
      </c>
      <c r="N90" s="55" t="s">
        <v>1217</v>
      </c>
      <c r="O90" s="1" t="s">
        <v>1506</v>
      </c>
      <c r="P90" s="1" t="s">
        <v>379</v>
      </c>
      <c r="Q90" s="1" t="s">
        <v>379</v>
      </c>
      <c r="R90" s="1" t="s">
        <v>1192</v>
      </c>
      <c r="S90" s="1" t="s">
        <v>1508</v>
      </c>
      <c r="T90" s="1" t="s">
        <v>275</v>
      </c>
      <c r="U90" s="89" t="s">
        <v>379</v>
      </c>
      <c r="V90" s="1" t="s">
        <v>379</v>
      </c>
      <c r="W90" s="1" t="s">
        <v>379</v>
      </c>
      <c r="X90" s="1" t="s">
        <v>276</v>
      </c>
      <c r="Y90" s="1" t="s">
        <v>1295</v>
      </c>
      <c r="Z90" s="31" t="s">
        <v>6625</v>
      </c>
      <c r="AA90" s="31" t="s">
        <v>635</v>
      </c>
      <c r="AB90" s="101" t="s">
        <v>1474</v>
      </c>
      <c r="AC90" s="1" t="s">
        <v>1132</v>
      </c>
      <c r="AD90" s="98">
        <v>11706</v>
      </c>
      <c r="AE90" s="1" t="s">
        <v>123</v>
      </c>
      <c r="AF90" s="4">
        <v>18528.428093645485</v>
      </c>
      <c r="AG90" s="1" t="s">
        <v>1596</v>
      </c>
      <c r="AH90" s="1" t="s">
        <v>174</v>
      </c>
      <c r="AI90" s="1" t="s">
        <v>3082</v>
      </c>
      <c r="AJ90" s="1" t="s">
        <v>379</v>
      </c>
    </row>
    <row r="91" spans="1:36" ht="126" customHeight="1" x14ac:dyDescent="0.2">
      <c r="A91" s="123">
        <v>90</v>
      </c>
      <c r="B91" s="3" t="s">
        <v>1157</v>
      </c>
      <c r="C91" s="2" t="s">
        <v>446</v>
      </c>
      <c r="D91" s="143"/>
      <c r="E91" s="101" t="s">
        <v>1194</v>
      </c>
      <c r="F91" s="168" t="s">
        <v>1195</v>
      </c>
      <c r="G91" s="22">
        <v>14</v>
      </c>
      <c r="H91" s="1" t="s">
        <v>1161</v>
      </c>
      <c r="I91" s="1" t="s">
        <v>4689</v>
      </c>
      <c r="J91" s="1" t="s">
        <v>1188</v>
      </c>
      <c r="K91" s="1" t="s">
        <v>2029</v>
      </c>
      <c r="L91" s="42" t="s">
        <v>2030</v>
      </c>
      <c r="M91" s="48">
        <v>-140</v>
      </c>
      <c r="N91" s="55" t="s">
        <v>1217</v>
      </c>
      <c r="O91" s="1" t="s">
        <v>1506</v>
      </c>
      <c r="P91" s="1" t="s">
        <v>379</v>
      </c>
      <c r="Q91" s="1" t="s">
        <v>379</v>
      </c>
      <c r="R91" s="1" t="s">
        <v>1192</v>
      </c>
      <c r="S91" s="1" t="s">
        <v>1508</v>
      </c>
      <c r="T91" s="1" t="s">
        <v>275</v>
      </c>
      <c r="U91" s="89" t="s">
        <v>379</v>
      </c>
      <c r="V91" s="1" t="s">
        <v>379</v>
      </c>
      <c r="W91" s="1" t="s">
        <v>379</v>
      </c>
      <c r="X91" s="1" t="s">
        <v>276</v>
      </c>
      <c r="Y91" s="1" t="s">
        <v>1198</v>
      </c>
      <c r="Z91" s="31" t="s">
        <v>6625</v>
      </c>
      <c r="AA91" s="31" t="s">
        <v>635</v>
      </c>
      <c r="AB91" s="101" t="s">
        <v>1199</v>
      </c>
      <c r="AC91" s="1" t="s">
        <v>1132</v>
      </c>
      <c r="AD91" s="98" t="s">
        <v>1791</v>
      </c>
      <c r="AE91" s="1" t="s">
        <v>1595</v>
      </c>
      <c r="AF91" s="1" t="s">
        <v>1791</v>
      </c>
      <c r="AG91" s="1" t="s">
        <v>1596</v>
      </c>
      <c r="AH91" s="1" t="s">
        <v>174</v>
      </c>
      <c r="AI91" s="1" t="s">
        <v>3082</v>
      </c>
      <c r="AJ91" s="1" t="s">
        <v>379</v>
      </c>
    </row>
    <row r="92" spans="1:36" ht="126" customHeight="1" x14ac:dyDescent="0.2">
      <c r="A92" s="123">
        <v>91</v>
      </c>
      <c r="B92" s="3" t="s">
        <v>1157</v>
      </c>
      <c r="C92" s="2" t="s">
        <v>446</v>
      </c>
      <c r="D92" s="143"/>
      <c r="E92" s="101" t="s">
        <v>1187</v>
      </c>
      <c r="F92" s="168" t="s">
        <v>1385</v>
      </c>
      <c r="G92" s="22">
        <v>14</v>
      </c>
      <c r="H92" s="1" t="s">
        <v>1161</v>
      </c>
      <c r="I92" s="1" t="s">
        <v>4690</v>
      </c>
      <c r="J92" s="1" t="s">
        <v>1188</v>
      </c>
      <c r="K92" s="1" t="s">
        <v>2031</v>
      </c>
      <c r="L92" s="42" t="s">
        <v>2032</v>
      </c>
      <c r="M92" s="48">
        <v>-140</v>
      </c>
      <c r="N92" s="55" t="s">
        <v>1217</v>
      </c>
      <c r="O92" s="1" t="s">
        <v>1506</v>
      </c>
      <c r="P92" s="1" t="s">
        <v>379</v>
      </c>
      <c r="Q92" s="1" t="s">
        <v>379</v>
      </c>
      <c r="R92" s="1" t="s">
        <v>1192</v>
      </c>
      <c r="S92" s="1" t="s">
        <v>1508</v>
      </c>
      <c r="T92" s="1" t="s">
        <v>275</v>
      </c>
      <c r="U92" s="89" t="s">
        <v>379</v>
      </c>
      <c r="V92" s="1" t="s">
        <v>379</v>
      </c>
      <c r="W92" s="1" t="s">
        <v>379</v>
      </c>
      <c r="X92" s="1" t="s">
        <v>276</v>
      </c>
      <c r="Y92" s="1" t="s">
        <v>1295</v>
      </c>
      <c r="Z92" s="31" t="s">
        <v>6625</v>
      </c>
      <c r="AA92" s="31" t="s">
        <v>635</v>
      </c>
      <c r="AB92" s="101" t="s">
        <v>1284</v>
      </c>
      <c r="AC92" s="1" t="s">
        <v>1132</v>
      </c>
      <c r="AD92" s="98">
        <v>12960</v>
      </c>
      <c r="AE92" s="1" t="s">
        <v>172</v>
      </c>
      <c r="AF92" s="4">
        <v>20409.698996655519</v>
      </c>
      <c r="AG92" s="1" t="s">
        <v>1596</v>
      </c>
      <c r="AH92" s="1" t="s">
        <v>174</v>
      </c>
      <c r="AI92" s="1" t="s">
        <v>3082</v>
      </c>
      <c r="AJ92" s="1" t="s">
        <v>379</v>
      </c>
    </row>
    <row r="93" spans="1:36" ht="126" customHeight="1" x14ac:dyDescent="0.2">
      <c r="A93" s="123">
        <v>92</v>
      </c>
      <c r="B93" s="3" t="s">
        <v>1157</v>
      </c>
      <c r="C93" s="2" t="s">
        <v>1918</v>
      </c>
      <c r="D93" s="143"/>
      <c r="E93" s="101" t="s">
        <v>1919</v>
      </c>
      <c r="F93" s="168" t="s">
        <v>534</v>
      </c>
      <c r="G93" s="22">
        <v>14</v>
      </c>
      <c r="H93" s="1" t="s">
        <v>1161</v>
      </c>
      <c r="I93" s="1" t="s">
        <v>4690</v>
      </c>
      <c r="J93" s="1" t="s">
        <v>1188</v>
      </c>
      <c r="K93" s="1" t="s">
        <v>2031</v>
      </c>
      <c r="L93" s="42" t="s">
        <v>2032</v>
      </c>
      <c r="M93" s="48">
        <v>-140</v>
      </c>
      <c r="N93" s="55" t="s">
        <v>1217</v>
      </c>
      <c r="O93" s="1" t="s">
        <v>1506</v>
      </c>
      <c r="P93" s="1" t="s">
        <v>379</v>
      </c>
      <c r="Q93" s="1" t="s">
        <v>379</v>
      </c>
      <c r="R93" s="1" t="s">
        <v>1192</v>
      </c>
      <c r="S93" s="1" t="s">
        <v>1508</v>
      </c>
      <c r="T93" s="1" t="s">
        <v>275</v>
      </c>
      <c r="U93" s="89" t="s">
        <v>379</v>
      </c>
      <c r="V93" s="1" t="s">
        <v>379</v>
      </c>
      <c r="W93" s="1" t="s">
        <v>379</v>
      </c>
      <c r="X93" s="1" t="s">
        <v>276</v>
      </c>
      <c r="Y93" s="1" t="s">
        <v>1295</v>
      </c>
      <c r="Z93" s="31" t="s">
        <v>6625</v>
      </c>
      <c r="AA93" s="31" t="s">
        <v>635</v>
      </c>
      <c r="AB93" s="101" t="s">
        <v>1474</v>
      </c>
      <c r="AC93" s="1" t="s">
        <v>1132</v>
      </c>
      <c r="AD93" s="98">
        <v>12960</v>
      </c>
      <c r="AE93" s="1" t="s">
        <v>2626</v>
      </c>
      <c r="AF93" s="4">
        <v>20183.946488294314</v>
      </c>
      <c r="AG93" s="1" t="s">
        <v>1596</v>
      </c>
      <c r="AH93" s="1" t="s">
        <v>174</v>
      </c>
      <c r="AI93" s="1" t="s">
        <v>3082</v>
      </c>
      <c r="AJ93" s="1" t="s">
        <v>379</v>
      </c>
    </row>
    <row r="94" spans="1:36" ht="126" customHeight="1" x14ac:dyDescent="0.2">
      <c r="A94" s="123">
        <v>93</v>
      </c>
      <c r="B94" s="3" t="s">
        <v>1157</v>
      </c>
      <c r="C94" s="2" t="s">
        <v>2033</v>
      </c>
      <c r="D94" s="143"/>
      <c r="E94" s="101" t="s">
        <v>1194</v>
      </c>
      <c r="F94" s="168" t="s">
        <v>1195</v>
      </c>
      <c r="G94" s="22">
        <v>17</v>
      </c>
      <c r="H94" s="1" t="s">
        <v>1161</v>
      </c>
      <c r="I94" s="1" t="s">
        <v>4691</v>
      </c>
      <c r="J94" s="1" t="s">
        <v>1188</v>
      </c>
      <c r="K94" s="1" t="s">
        <v>2034</v>
      </c>
      <c r="L94" s="42" t="s">
        <v>2035</v>
      </c>
      <c r="M94" s="48">
        <v>-140</v>
      </c>
      <c r="N94" s="55" t="s">
        <v>1217</v>
      </c>
      <c r="O94" s="1" t="s">
        <v>1506</v>
      </c>
      <c r="P94" s="1" t="s">
        <v>379</v>
      </c>
      <c r="Q94" s="1" t="s">
        <v>379</v>
      </c>
      <c r="R94" s="1" t="s">
        <v>1192</v>
      </c>
      <c r="S94" s="1" t="s">
        <v>1508</v>
      </c>
      <c r="T94" s="1" t="s">
        <v>275</v>
      </c>
      <c r="U94" s="89" t="s">
        <v>379</v>
      </c>
      <c r="V94" s="1" t="s">
        <v>379</v>
      </c>
      <c r="W94" s="1" t="s">
        <v>379</v>
      </c>
      <c r="X94" s="1" t="s">
        <v>276</v>
      </c>
      <c r="Y94" s="1" t="s">
        <v>1198</v>
      </c>
      <c r="Z94" s="31" t="s">
        <v>6625</v>
      </c>
      <c r="AA94" s="31" t="s">
        <v>635</v>
      </c>
      <c r="AB94" s="101" t="s">
        <v>1199</v>
      </c>
      <c r="AC94" s="1" t="s">
        <v>1132</v>
      </c>
      <c r="AD94" s="98" t="s">
        <v>1791</v>
      </c>
      <c r="AE94" s="1" t="s">
        <v>1595</v>
      </c>
      <c r="AF94" s="1" t="s">
        <v>1791</v>
      </c>
      <c r="AG94" s="1" t="s">
        <v>1596</v>
      </c>
      <c r="AH94" s="1" t="s">
        <v>174</v>
      </c>
      <c r="AI94" s="1" t="s">
        <v>3082</v>
      </c>
      <c r="AJ94" s="1" t="s">
        <v>379</v>
      </c>
    </row>
    <row r="95" spans="1:36" ht="126" customHeight="1" x14ac:dyDescent="0.2">
      <c r="A95" s="123">
        <v>94</v>
      </c>
      <c r="B95" s="3" t="s">
        <v>1157</v>
      </c>
      <c r="C95" s="2" t="s">
        <v>2033</v>
      </c>
      <c r="D95" s="143"/>
      <c r="E95" s="101" t="s">
        <v>1187</v>
      </c>
      <c r="F95" s="168" t="s">
        <v>1385</v>
      </c>
      <c r="G95" s="22">
        <v>17</v>
      </c>
      <c r="H95" s="1" t="s">
        <v>1161</v>
      </c>
      <c r="I95" s="1" t="s">
        <v>4692</v>
      </c>
      <c r="J95" s="1" t="s">
        <v>1188</v>
      </c>
      <c r="K95" s="1" t="s">
        <v>946</v>
      </c>
      <c r="L95" s="42" t="s">
        <v>947</v>
      </c>
      <c r="M95" s="48">
        <v>-140</v>
      </c>
      <c r="N95" s="55" t="s">
        <v>1217</v>
      </c>
      <c r="O95" s="1" t="s">
        <v>1506</v>
      </c>
      <c r="P95" s="1" t="s">
        <v>379</v>
      </c>
      <c r="Q95" s="1" t="s">
        <v>379</v>
      </c>
      <c r="R95" s="1" t="s">
        <v>1192</v>
      </c>
      <c r="S95" s="1" t="s">
        <v>1508</v>
      </c>
      <c r="T95" s="1" t="s">
        <v>275</v>
      </c>
      <c r="U95" s="89" t="s">
        <v>379</v>
      </c>
      <c r="V95" s="1" t="s">
        <v>379</v>
      </c>
      <c r="W95" s="1" t="s">
        <v>379</v>
      </c>
      <c r="X95" s="1" t="s">
        <v>276</v>
      </c>
      <c r="Y95" s="1" t="s">
        <v>1670</v>
      </c>
      <c r="Z95" s="31" t="s">
        <v>6625</v>
      </c>
      <c r="AA95" s="31" t="s">
        <v>635</v>
      </c>
      <c r="AB95" s="101" t="s">
        <v>1284</v>
      </c>
      <c r="AC95" s="1" t="s">
        <v>1132</v>
      </c>
      <c r="AD95" s="98">
        <v>14381.270903010034</v>
      </c>
      <c r="AE95" s="1" t="s">
        <v>1671</v>
      </c>
      <c r="AF95" s="4">
        <v>22734.113712374583</v>
      </c>
      <c r="AG95" s="1" t="s">
        <v>1596</v>
      </c>
      <c r="AH95" s="1" t="s">
        <v>174</v>
      </c>
      <c r="AI95" s="1" t="s">
        <v>3082</v>
      </c>
      <c r="AJ95" s="1" t="s">
        <v>379</v>
      </c>
    </row>
    <row r="96" spans="1:36" ht="126" customHeight="1" x14ac:dyDescent="0.2">
      <c r="A96" s="123">
        <v>95</v>
      </c>
      <c r="B96" s="3" t="s">
        <v>1157</v>
      </c>
      <c r="C96" s="2" t="s">
        <v>1920</v>
      </c>
      <c r="D96" s="143"/>
      <c r="E96" s="101" t="s">
        <v>1921</v>
      </c>
      <c r="F96" s="168" t="s">
        <v>534</v>
      </c>
      <c r="G96" s="22">
        <v>17</v>
      </c>
      <c r="H96" s="1" t="s">
        <v>1161</v>
      </c>
      <c r="I96" s="1" t="s">
        <v>4692</v>
      </c>
      <c r="J96" s="1" t="s">
        <v>1188</v>
      </c>
      <c r="K96" s="1" t="s">
        <v>946</v>
      </c>
      <c r="L96" s="42" t="s">
        <v>947</v>
      </c>
      <c r="M96" s="48">
        <v>-140</v>
      </c>
      <c r="N96" s="55" t="s">
        <v>1217</v>
      </c>
      <c r="O96" s="1" t="s">
        <v>1506</v>
      </c>
      <c r="P96" s="1" t="s">
        <v>379</v>
      </c>
      <c r="Q96" s="1" t="s">
        <v>379</v>
      </c>
      <c r="R96" s="1" t="s">
        <v>1192</v>
      </c>
      <c r="S96" s="1" t="s">
        <v>1508</v>
      </c>
      <c r="T96" s="1" t="s">
        <v>275</v>
      </c>
      <c r="U96" s="89" t="s">
        <v>379</v>
      </c>
      <c r="V96" s="1" t="s">
        <v>379</v>
      </c>
      <c r="W96" s="1" t="s">
        <v>379</v>
      </c>
      <c r="X96" s="1" t="s">
        <v>276</v>
      </c>
      <c r="Y96" s="1" t="s">
        <v>1670</v>
      </c>
      <c r="Z96" s="31" t="s">
        <v>6625</v>
      </c>
      <c r="AA96" s="31" t="s">
        <v>635</v>
      </c>
      <c r="AB96" s="101" t="s">
        <v>1474</v>
      </c>
      <c r="AC96" s="1" t="s">
        <v>1132</v>
      </c>
      <c r="AD96" s="98">
        <v>14381.270903010034</v>
      </c>
      <c r="AE96" s="1" t="s">
        <v>645</v>
      </c>
      <c r="AF96" s="4">
        <v>22270.066889632108</v>
      </c>
      <c r="AG96" s="1" t="s">
        <v>1596</v>
      </c>
      <c r="AH96" s="1" t="s">
        <v>174</v>
      </c>
      <c r="AI96" s="1" t="s">
        <v>3082</v>
      </c>
      <c r="AJ96" s="1" t="s">
        <v>379</v>
      </c>
    </row>
    <row r="97" spans="1:36" ht="126" customHeight="1" x14ac:dyDescent="0.2">
      <c r="A97" s="123">
        <v>96</v>
      </c>
      <c r="B97" s="3" t="s">
        <v>1157</v>
      </c>
      <c r="C97" s="2" t="s">
        <v>948</v>
      </c>
      <c r="D97" s="143"/>
      <c r="E97" s="101" t="s">
        <v>1187</v>
      </c>
      <c r="F97" s="168" t="s">
        <v>1385</v>
      </c>
      <c r="G97" s="22">
        <v>20</v>
      </c>
      <c r="H97" s="1" t="s">
        <v>1161</v>
      </c>
      <c r="I97" s="1" t="s">
        <v>4693</v>
      </c>
      <c r="J97" s="1" t="s">
        <v>1188</v>
      </c>
      <c r="K97" s="1" t="s">
        <v>949</v>
      </c>
      <c r="L97" s="42" t="s">
        <v>950</v>
      </c>
      <c r="M97" s="48">
        <v>-140</v>
      </c>
      <c r="N97" s="55" t="s">
        <v>1217</v>
      </c>
      <c r="O97" s="1" t="s">
        <v>1506</v>
      </c>
      <c r="P97" s="1" t="s">
        <v>379</v>
      </c>
      <c r="Q97" s="1" t="s">
        <v>379</v>
      </c>
      <c r="R97" s="1" t="s">
        <v>1192</v>
      </c>
      <c r="S97" s="1" t="s">
        <v>1508</v>
      </c>
      <c r="T97" s="1" t="s">
        <v>275</v>
      </c>
      <c r="U97" s="89" t="s">
        <v>379</v>
      </c>
      <c r="V97" s="1" t="s">
        <v>379</v>
      </c>
      <c r="W97" s="1" t="s">
        <v>379</v>
      </c>
      <c r="X97" s="1" t="s">
        <v>276</v>
      </c>
      <c r="Y97" s="1" t="s">
        <v>1295</v>
      </c>
      <c r="Z97" s="31" t="s">
        <v>6625</v>
      </c>
      <c r="AA97" s="31" t="s">
        <v>635</v>
      </c>
      <c r="AB97" s="101" t="s">
        <v>1284</v>
      </c>
      <c r="AC97" s="1" t="s">
        <v>1132</v>
      </c>
      <c r="AD97" s="98">
        <v>15886.287625418061</v>
      </c>
      <c r="AE97" s="1" t="s">
        <v>1983</v>
      </c>
      <c r="AF97" s="4">
        <v>25204.84949832776</v>
      </c>
      <c r="AG97" s="1" t="s">
        <v>1596</v>
      </c>
      <c r="AH97" s="1" t="s">
        <v>174</v>
      </c>
      <c r="AI97" s="1" t="s">
        <v>3082</v>
      </c>
      <c r="AJ97" s="1" t="s">
        <v>379</v>
      </c>
    </row>
    <row r="98" spans="1:36" ht="126" customHeight="1" x14ac:dyDescent="0.2">
      <c r="A98" s="123">
        <v>97</v>
      </c>
      <c r="B98" s="3" t="s">
        <v>1157</v>
      </c>
      <c r="C98" s="2" t="s">
        <v>1922</v>
      </c>
      <c r="D98" s="143"/>
      <c r="E98" s="101" t="s">
        <v>1923</v>
      </c>
      <c r="F98" s="168" t="s">
        <v>534</v>
      </c>
      <c r="G98" s="22">
        <v>20</v>
      </c>
      <c r="H98" s="1" t="s">
        <v>1161</v>
      </c>
      <c r="I98" s="1" t="s">
        <v>4693</v>
      </c>
      <c r="J98" s="1" t="s">
        <v>1188</v>
      </c>
      <c r="K98" s="1" t="s">
        <v>949</v>
      </c>
      <c r="L98" s="42" t="s">
        <v>950</v>
      </c>
      <c r="M98" s="48">
        <v>-140</v>
      </c>
      <c r="N98" s="55" t="s">
        <v>1217</v>
      </c>
      <c r="O98" s="1" t="s">
        <v>1506</v>
      </c>
      <c r="P98" s="1" t="s">
        <v>379</v>
      </c>
      <c r="Q98" s="1" t="s">
        <v>379</v>
      </c>
      <c r="R98" s="1" t="s">
        <v>1192</v>
      </c>
      <c r="S98" s="1" t="s">
        <v>1508</v>
      </c>
      <c r="T98" s="1" t="s">
        <v>275</v>
      </c>
      <c r="U98" s="89" t="s">
        <v>379</v>
      </c>
      <c r="V98" s="1" t="s">
        <v>379</v>
      </c>
      <c r="W98" s="1" t="s">
        <v>379</v>
      </c>
      <c r="X98" s="1" t="s">
        <v>276</v>
      </c>
      <c r="Y98" s="1" t="s">
        <v>1295</v>
      </c>
      <c r="Z98" s="31" t="s">
        <v>6625</v>
      </c>
      <c r="AA98" s="31" t="s">
        <v>635</v>
      </c>
      <c r="AB98" s="101" t="s">
        <v>1474</v>
      </c>
      <c r="AC98" s="1" t="s">
        <v>1132</v>
      </c>
      <c r="AD98" s="98">
        <v>15886.287625418061</v>
      </c>
      <c r="AE98" s="1" t="s">
        <v>1658</v>
      </c>
      <c r="AF98" s="4">
        <v>24252</v>
      </c>
      <c r="AG98" s="1" t="s">
        <v>1596</v>
      </c>
      <c r="AH98" s="1" t="s">
        <v>174</v>
      </c>
      <c r="AI98" s="1" t="s">
        <v>3082</v>
      </c>
      <c r="AJ98" s="1" t="s">
        <v>379</v>
      </c>
    </row>
    <row r="99" spans="1:36" ht="126" customHeight="1" x14ac:dyDescent="0.2">
      <c r="A99" s="123">
        <v>98</v>
      </c>
      <c r="B99" s="3" t="s">
        <v>1157</v>
      </c>
      <c r="C99" s="2" t="s">
        <v>951</v>
      </c>
      <c r="D99" s="143"/>
      <c r="E99" s="101" t="s">
        <v>952</v>
      </c>
      <c r="F99" s="168" t="s">
        <v>1195</v>
      </c>
      <c r="G99" s="22">
        <v>5</v>
      </c>
      <c r="H99" s="1" t="s">
        <v>1161</v>
      </c>
      <c r="I99" s="1" t="s">
        <v>4579</v>
      </c>
      <c r="J99" s="1" t="s">
        <v>163</v>
      </c>
      <c r="K99" s="1" t="s">
        <v>2014</v>
      </c>
      <c r="L99" s="42" t="s">
        <v>2015</v>
      </c>
      <c r="M99" s="48">
        <v>-120</v>
      </c>
      <c r="N99" s="55" t="s">
        <v>1217</v>
      </c>
      <c r="O99" s="1" t="s">
        <v>1506</v>
      </c>
      <c r="P99" s="1" t="s">
        <v>379</v>
      </c>
      <c r="Q99" s="1" t="s">
        <v>379</v>
      </c>
      <c r="R99" s="1" t="s">
        <v>1507</v>
      </c>
      <c r="S99" s="1" t="s">
        <v>1508</v>
      </c>
      <c r="T99" s="1" t="s">
        <v>275</v>
      </c>
      <c r="U99" s="89" t="s">
        <v>379</v>
      </c>
      <c r="V99" s="1" t="s">
        <v>379</v>
      </c>
      <c r="W99" s="1" t="s">
        <v>379</v>
      </c>
      <c r="X99" s="1" t="s">
        <v>276</v>
      </c>
      <c r="Y99" s="1" t="s">
        <v>1198</v>
      </c>
      <c r="Z99" s="31" t="s">
        <v>6625</v>
      </c>
      <c r="AA99" s="31" t="s">
        <v>635</v>
      </c>
      <c r="AB99" s="101" t="s">
        <v>1199</v>
      </c>
      <c r="AC99" s="1" t="s">
        <v>1132</v>
      </c>
      <c r="AD99" s="98">
        <v>5551.8394648829435</v>
      </c>
      <c r="AE99" s="1" t="s">
        <v>1595</v>
      </c>
      <c r="AF99" s="4">
        <v>9502.5083612040144</v>
      </c>
      <c r="AG99" s="1" t="s">
        <v>1596</v>
      </c>
      <c r="AH99" s="1" t="s">
        <v>1597</v>
      </c>
      <c r="AI99" s="1" t="s">
        <v>3082</v>
      </c>
      <c r="AJ99" s="1" t="s">
        <v>379</v>
      </c>
    </row>
    <row r="100" spans="1:36" ht="126" customHeight="1" x14ac:dyDescent="0.2">
      <c r="A100" s="123">
        <v>99</v>
      </c>
      <c r="B100" s="3" t="s">
        <v>1157</v>
      </c>
      <c r="C100" s="2" t="s">
        <v>951</v>
      </c>
      <c r="D100" s="143"/>
      <c r="E100" s="101" t="s">
        <v>2016</v>
      </c>
      <c r="F100" s="168" t="s">
        <v>1385</v>
      </c>
      <c r="G100" s="22">
        <v>5</v>
      </c>
      <c r="H100" s="1" t="s">
        <v>1161</v>
      </c>
      <c r="I100" s="1" t="s">
        <v>4580</v>
      </c>
      <c r="J100" s="1" t="s">
        <v>163</v>
      </c>
      <c r="K100" s="1" t="s">
        <v>2017</v>
      </c>
      <c r="L100" s="42" t="s">
        <v>2018</v>
      </c>
      <c r="M100" s="48">
        <v>-120</v>
      </c>
      <c r="N100" s="55" t="s">
        <v>1217</v>
      </c>
      <c r="O100" s="1" t="s">
        <v>1282</v>
      </c>
      <c r="P100" s="1" t="s">
        <v>379</v>
      </c>
      <c r="Q100" s="1" t="s">
        <v>379</v>
      </c>
      <c r="R100" s="1" t="s">
        <v>1507</v>
      </c>
      <c r="S100" s="1" t="s">
        <v>1508</v>
      </c>
      <c r="T100" s="1" t="s">
        <v>275</v>
      </c>
      <c r="U100" s="89" t="s">
        <v>379</v>
      </c>
      <c r="V100" s="1" t="s">
        <v>379</v>
      </c>
      <c r="W100" s="1" t="s">
        <v>379</v>
      </c>
      <c r="X100" s="1" t="s">
        <v>276</v>
      </c>
      <c r="Y100" s="1" t="s">
        <v>1291</v>
      </c>
      <c r="Z100" s="31" t="s">
        <v>6625</v>
      </c>
      <c r="AA100" s="31" t="s">
        <v>635</v>
      </c>
      <c r="AB100" s="101" t="s">
        <v>1284</v>
      </c>
      <c r="AC100" s="1" t="s">
        <v>1132</v>
      </c>
      <c r="AD100" s="98">
        <v>5225.7525083612045</v>
      </c>
      <c r="AE100" s="1" t="s">
        <v>1285</v>
      </c>
      <c r="AF100" s="4">
        <v>9506.6889632107032</v>
      </c>
      <c r="AG100" s="1" t="s">
        <v>1596</v>
      </c>
      <c r="AH100" s="1" t="s">
        <v>1597</v>
      </c>
      <c r="AI100" s="1" t="s">
        <v>3082</v>
      </c>
      <c r="AJ100" s="1" t="s">
        <v>379</v>
      </c>
    </row>
    <row r="101" spans="1:36" ht="126" customHeight="1" x14ac:dyDescent="0.2">
      <c r="A101" s="123">
        <v>100</v>
      </c>
      <c r="B101" s="3" t="s">
        <v>1157</v>
      </c>
      <c r="C101" s="2" t="s">
        <v>28</v>
      </c>
      <c r="D101" s="143"/>
      <c r="E101" s="101" t="s">
        <v>535</v>
      </c>
      <c r="F101" s="168" t="s">
        <v>534</v>
      </c>
      <c r="G101" s="22">
        <v>5</v>
      </c>
      <c r="H101" s="1" t="s">
        <v>1161</v>
      </c>
      <c r="I101" s="1" t="s">
        <v>4581</v>
      </c>
      <c r="J101" s="1" t="s">
        <v>163</v>
      </c>
      <c r="K101" s="1" t="s">
        <v>2017</v>
      </c>
      <c r="L101" s="42" t="s">
        <v>2018</v>
      </c>
      <c r="M101" s="48">
        <v>-120</v>
      </c>
      <c r="N101" s="55" t="s">
        <v>1217</v>
      </c>
      <c r="O101" s="1" t="s">
        <v>1282</v>
      </c>
      <c r="P101" s="1" t="s">
        <v>379</v>
      </c>
      <c r="Q101" s="1" t="s">
        <v>379</v>
      </c>
      <c r="R101" s="1" t="s">
        <v>1507</v>
      </c>
      <c r="S101" s="1" t="s">
        <v>1508</v>
      </c>
      <c r="T101" s="1" t="s">
        <v>275</v>
      </c>
      <c r="U101" s="89" t="s">
        <v>379</v>
      </c>
      <c r="V101" s="1" t="s">
        <v>379</v>
      </c>
      <c r="W101" s="1" t="s">
        <v>379</v>
      </c>
      <c r="X101" s="1" t="s">
        <v>276</v>
      </c>
      <c r="Y101" s="1" t="s">
        <v>1291</v>
      </c>
      <c r="Z101" s="31" t="s">
        <v>6625</v>
      </c>
      <c r="AA101" s="31" t="s">
        <v>635</v>
      </c>
      <c r="AB101" s="101" t="s">
        <v>537</v>
      </c>
      <c r="AC101" s="1" t="s">
        <v>1132</v>
      </c>
      <c r="AD101" s="98">
        <v>4807.6923076923076</v>
      </c>
      <c r="AE101" s="1" t="s">
        <v>258</v>
      </c>
      <c r="AF101" s="4">
        <v>8927.2575250836126</v>
      </c>
      <c r="AG101" s="1" t="s">
        <v>1596</v>
      </c>
      <c r="AH101" s="1" t="s">
        <v>1597</v>
      </c>
      <c r="AI101" s="1" t="s">
        <v>3082</v>
      </c>
      <c r="AJ101" s="1" t="s">
        <v>379</v>
      </c>
    </row>
    <row r="102" spans="1:36" ht="126" customHeight="1" x14ac:dyDescent="0.2">
      <c r="A102" s="123">
        <v>101</v>
      </c>
      <c r="B102" s="3" t="s">
        <v>1157</v>
      </c>
      <c r="C102" s="2" t="s">
        <v>2019</v>
      </c>
      <c r="D102" s="143"/>
      <c r="E102" s="101" t="s">
        <v>2016</v>
      </c>
      <c r="F102" s="168" t="s">
        <v>1385</v>
      </c>
      <c r="G102" s="22">
        <v>6</v>
      </c>
      <c r="H102" s="1" t="s">
        <v>1161</v>
      </c>
      <c r="I102" s="1" t="s">
        <v>4582</v>
      </c>
      <c r="J102" s="1" t="s">
        <v>163</v>
      </c>
      <c r="K102" s="1" t="s">
        <v>2014</v>
      </c>
      <c r="L102" s="42" t="s">
        <v>2015</v>
      </c>
      <c r="M102" s="48">
        <v>-120</v>
      </c>
      <c r="N102" s="55" t="s">
        <v>1217</v>
      </c>
      <c r="O102" s="1" t="s">
        <v>1282</v>
      </c>
      <c r="P102" s="1" t="s">
        <v>379</v>
      </c>
      <c r="Q102" s="1" t="s">
        <v>379</v>
      </c>
      <c r="R102" s="1" t="s">
        <v>1507</v>
      </c>
      <c r="S102" s="1" t="s">
        <v>1508</v>
      </c>
      <c r="T102" s="1" t="s">
        <v>275</v>
      </c>
      <c r="U102" s="89" t="s">
        <v>379</v>
      </c>
      <c r="V102" s="1" t="s">
        <v>379</v>
      </c>
      <c r="W102" s="1" t="s">
        <v>379</v>
      </c>
      <c r="X102" s="1" t="s">
        <v>276</v>
      </c>
      <c r="Y102" s="1" t="s">
        <v>1958</v>
      </c>
      <c r="Z102" s="31" t="s">
        <v>6625</v>
      </c>
      <c r="AA102" s="31" t="s">
        <v>635</v>
      </c>
      <c r="AB102" s="101" t="s">
        <v>1284</v>
      </c>
      <c r="AC102" s="1" t="s">
        <v>1132</v>
      </c>
      <c r="AD102" s="98">
        <v>5476.5886287625417</v>
      </c>
      <c r="AE102" s="1" t="s">
        <v>1959</v>
      </c>
      <c r="AF102" s="4">
        <v>9803.5117056856197</v>
      </c>
      <c r="AG102" s="1" t="s">
        <v>1596</v>
      </c>
      <c r="AH102" s="1" t="s">
        <v>1597</v>
      </c>
      <c r="AI102" s="1" t="s">
        <v>3082</v>
      </c>
      <c r="AJ102" s="1" t="s">
        <v>379</v>
      </c>
    </row>
    <row r="103" spans="1:36" ht="126" customHeight="1" x14ac:dyDescent="0.2">
      <c r="A103" s="123">
        <v>102</v>
      </c>
      <c r="B103" s="3" t="s">
        <v>1157</v>
      </c>
      <c r="C103" s="2" t="s">
        <v>29</v>
      </c>
      <c r="D103" s="143"/>
      <c r="E103" s="101" t="s">
        <v>536</v>
      </c>
      <c r="F103" s="168" t="s">
        <v>534</v>
      </c>
      <c r="G103" s="22">
        <v>6</v>
      </c>
      <c r="H103" s="1" t="s">
        <v>1161</v>
      </c>
      <c r="I103" s="1" t="s">
        <v>4583</v>
      </c>
      <c r="J103" s="1" t="s">
        <v>163</v>
      </c>
      <c r="K103" s="1" t="s">
        <v>2014</v>
      </c>
      <c r="L103" s="42" t="s">
        <v>2015</v>
      </c>
      <c r="M103" s="48">
        <v>-120</v>
      </c>
      <c r="N103" s="55" t="s">
        <v>1217</v>
      </c>
      <c r="O103" s="1" t="s">
        <v>1282</v>
      </c>
      <c r="P103" s="1" t="s">
        <v>379</v>
      </c>
      <c r="Q103" s="1" t="s">
        <v>379</v>
      </c>
      <c r="R103" s="1" t="s">
        <v>1507</v>
      </c>
      <c r="S103" s="1" t="s">
        <v>1508</v>
      </c>
      <c r="T103" s="1" t="s">
        <v>275</v>
      </c>
      <c r="U103" s="89" t="s">
        <v>379</v>
      </c>
      <c r="V103" s="1" t="s">
        <v>379</v>
      </c>
      <c r="W103" s="1" t="s">
        <v>379</v>
      </c>
      <c r="X103" s="1" t="s">
        <v>276</v>
      </c>
      <c r="Y103" s="1" t="s">
        <v>2028</v>
      </c>
      <c r="Z103" s="31" t="s">
        <v>6625</v>
      </c>
      <c r="AA103" s="31" t="s">
        <v>635</v>
      </c>
      <c r="AB103" s="101" t="s">
        <v>537</v>
      </c>
      <c r="AC103" s="1" t="s">
        <v>1132</v>
      </c>
      <c r="AD103" s="98">
        <v>5167.2240802675587</v>
      </c>
      <c r="AE103" s="1" t="s">
        <v>2507</v>
      </c>
      <c r="AF103" s="4">
        <v>9669.7324414715731</v>
      </c>
      <c r="AG103" s="1" t="s">
        <v>1596</v>
      </c>
      <c r="AH103" s="1" t="s">
        <v>1597</v>
      </c>
      <c r="AI103" s="1" t="s">
        <v>3082</v>
      </c>
      <c r="AJ103" s="1" t="s">
        <v>379</v>
      </c>
    </row>
    <row r="104" spans="1:36" ht="126" customHeight="1" x14ac:dyDescent="0.2">
      <c r="A104" s="123">
        <v>103</v>
      </c>
      <c r="B104" s="3" t="s">
        <v>1157</v>
      </c>
      <c r="C104" s="2" t="s">
        <v>2020</v>
      </c>
      <c r="D104" s="143"/>
      <c r="E104" s="101" t="s">
        <v>952</v>
      </c>
      <c r="F104" s="168" t="s">
        <v>1195</v>
      </c>
      <c r="G104" s="22">
        <v>7</v>
      </c>
      <c r="H104" s="1" t="s">
        <v>1161</v>
      </c>
      <c r="I104" s="1" t="s">
        <v>2021</v>
      </c>
      <c r="J104" s="1" t="s">
        <v>163</v>
      </c>
      <c r="K104" s="1" t="s">
        <v>2022</v>
      </c>
      <c r="L104" s="42" t="s">
        <v>2023</v>
      </c>
      <c r="M104" s="48">
        <v>-120</v>
      </c>
      <c r="N104" s="55" t="s">
        <v>1217</v>
      </c>
      <c r="O104" s="1" t="s">
        <v>1506</v>
      </c>
      <c r="P104" s="1" t="s">
        <v>379</v>
      </c>
      <c r="Q104" s="1" t="s">
        <v>379</v>
      </c>
      <c r="R104" s="1" t="s">
        <v>1507</v>
      </c>
      <c r="S104" s="1" t="s">
        <v>1508</v>
      </c>
      <c r="T104" s="1" t="s">
        <v>275</v>
      </c>
      <c r="U104" s="89" t="s">
        <v>379</v>
      </c>
      <c r="V104" s="1" t="s">
        <v>379</v>
      </c>
      <c r="W104" s="1" t="s">
        <v>379</v>
      </c>
      <c r="X104" s="1" t="s">
        <v>276</v>
      </c>
      <c r="Y104" s="1" t="s">
        <v>1198</v>
      </c>
      <c r="Z104" s="31" t="s">
        <v>6625</v>
      </c>
      <c r="AA104" s="31" t="s">
        <v>635</v>
      </c>
      <c r="AB104" s="101" t="s">
        <v>1199</v>
      </c>
      <c r="AC104" s="1" t="s">
        <v>1132</v>
      </c>
      <c r="AD104" s="98">
        <v>7224.0802675585292</v>
      </c>
      <c r="AE104" s="1" t="s">
        <v>1595</v>
      </c>
      <c r="AF104" s="4">
        <v>11174.7491638796</v>
      </c>
      <c r="AG104" s="1" t="s">
        <v>1596</v>
      </c>
      <c r="AH104" s="1" t="s">
        <v>1597</v>
      </c>
      <c r="AI104" s="1" t="s">
        <v>3082</v>
      </c>
      <c r="AJ104" s="1" t="s">
        <v>379</v>
      </c>
    </row>
    <row r="105" spans="1:36" ht="126" customHeight="1" x14ac:dyDescent="0.2">
      <c r="A105" s="123">
        <v>104</v>
      </c>
      <c r="B105" s="3" t="s">
        <v>1157</v>
      </c>
      <c r="C105" s="2" t="s">
        <v>31</v>
      </c>
      <c r="D105" s="143"/>
      <c r="E105" s="101" t="s">
        <v>30</v>
      </c>
      <c r="F105" s="168" t="s">
        <v>534</v>
      </c>
      <c r="G105" s="22">
        <v>8</v>
      </c>
      <c r="H105" s="1" t="s">
        <v>1161</v>
      </c>
      <c r="I105" s="1" t="s">
        <v>2021</v>
      </c>
      <c r="J105" s="1" t="s">
        <v>163</v>
      </c>
      <c r="K105" s="1" t="s">
        <v>2022</v>
      </c>
      <c r="L105" s="42" t="s">
        <v>2023</v>
      </c>
      <c r="M105" s="48">
        <v>-120</v>
      </c>
      <c r="N105" s="55" t="s">
        <v>1217</v>
      </c>
      <c r="O105" s="1" t="s">
        <v>1506</v>
      </c>
      <c r="P105" s="1" t="s">
        <v>379</v>
      </c>
      <c r="Q105" s="1" t="s">
        <v>379</v>
      </c>
      <c r="R105" s="1" t="s">
        <v>1507</v>
      </c>
      <c r="S105" s="1" t="s">
        <v>1508</v>
      </c>
      <c r="T105" s="1" t="s">
        <v>275</v>
      </c>
      <c r="U105" s="89" t="s">
        <v>379</v>
      </c>
      <c r="V105" s="1" t="s">
        <v>379</v>
      </c>
      <c r="W105" s="1" t="s">
        <v>379</v>
      </c>
      <c r="X105" s="1" t="s">
        <v>276</v>
      </c>
      <c r="Y105" s="1" t="s">
        <v>1963</v>
      </c>
      <c r="Z105" s="31" t="s">
        <v>6625</v>
      </c>
      <c r="AA105" s="31" t="s">
        <v>635</v>
      </c>
      <c r="AB105" s="101" t="s">
        <v>537</v>
      </c>
      <c r="AC105" s="1" t="s">
        <v>1132</v>
      </c>
      <c r="AD105" s="98">
        <v>6571.9063545150502</v>
      </c>
      <c r="AE105" s="1" t="s">
        <v>122</v>
      </c>
      <c r="AF105" s="4">
        <v>11795.150501672242</v>
      </c>
      <c r="AG105" s="1" t="s">
        <v>1596</v>
      </c>
      <c r="AH105" s="1" t="s">
        <v>1597</v>
      </c>
      <c r="AI105" s="1" t="s">
        <v>3082</v>
      </c>
      <c r="AJ105" s="1" t="s">
        <v>379</v>
      </c>
    </row>
    <row r="106" spans="1:36" ht="126" customHeight="1" x14ac:dyDescent="0.2">
      <c r="A106" s="123">
        <v>105</v>
      </c>
      <c r="B106" s="3" t="s">
        <v>1157</v>
      </c>
      <c r="C106" s="2" t="s">
        <v>2024</v>
      </c>
      <c r="D106" s="143"/>
      <c r="E106" s="101" t="s">
        <v>2016</v>
      </c>
      <c r="F106" s="168" t="s">
        <v>1385</v>
      </c>
      <c r="G106" s="22">
        <v>8</v>
      </c>
      <c r="H106" s="1" t="s">
        <v>1161</v>
      </c>
      <c r="I106" s="1" t="s">
        <v>4584</v>
      </c>
      <c r="J106" s="1" t="s">
        <v>163</v>
      </c>
      <c r="K106" s="1" t="s">
        <v>2022</v>
      </c>
      <c r="L106" s="42" t="s">
        <v>2023</v>
      </c>
      <c r="M106" s="48">
        <v>-120</v>
      </c>
      <c r="N106" s="55" t="s">
        <v>1217</v>
      </c>
      <c r="O106" s="1" t="s">
        <v>1962</v>
      </c>
      <c r="P106" s="1" t="s">
        <v>379</v>
      </c>
      <c r="Q106" s="1" t="s">
        <v>379</v>
      </c>
      <c r="R106" s="1" t="s">
        <v>1507</v>
      </c>
      <c r="S106" s="1" t="s">
        <v>1508</v>
      </c>
      <c r="T106" s="1" t="s">
        <v>275</v>
      </c>
      <c r="U106" s="89" t="s">
        <v>379</v>
      </c>
      <c r="V106" s="1" t="s">
        <v>379</v>
      </c>
      <c r="W106" s="1" t="s">
        <v>379</v>
      </c>
      <c r="X106" s="1" t="s">
        <v>276</v>
      </c>
      <c r="Y106" s="1" t="s">
        <v>1768</v>
      </c>
      <c r="Z106" s="31" t="s">
        <v>6625</v>
      </c>
      <c r="AA106" s="31" t="s">
        <v>635</v>
      </c>
      <c r="AB106" s="101" t="s">
        <v>1284</v>
      </c>
      <c r="AC106" s="1" t="s">
        <v>1132</v>
      </c>
      <c r="AD106" s="98">
        <v>6413.04347826087</v>
      </c>
      <c r="AE106" s="1" t="s">
        <v>1964</v>
      </c>
      <c r="AF106" s="4">
        <v>11204.013377926422</v>
      </c>
      <c r="AG106" s="1" t="s">
        <v>1596</v>
      </c>
      <c r="AH106" s="1" t="s">
        <v>1597</v>
      </c>
      <c r="AI106" s="1" t="s">
        <v>3082</v>
      </c>
      <c r="AJ106" s="1" t="s">
        <v>379</v>
      </c>
    </row>
    <row r="107" spans="1:36" ht="126" customHeight="1" x14ac:dyDescent="0.2">
      <c r="A107" s="123">
        <v>106</v>
      </c>
      <c r="B107" s="3" t="s">
        <v>1157</v>
      </c>
      <c r="C107" s="2" t="s">
        <v>32</v>
      </c>
      <c r="D107" s="143"/>
      <c r="E107" s="101" t="s">
        <v>33</v>
      </c>
      <c r="F107" s="168" t="s">
        <v>534</v>
      </c>
      <c r="G107" s="22">
        <v>10</v>
      </c>
      <c r="H107" s="1" t="s">
        <v>1161</v>
      </c>
      <c r="I107" s="1" t="s">
        <v>34</v>
      </c>
      <c r="J107" s="1" t="s">
        <v>163</v>
      </c>
      <c r="K107" s="1" t="s">
        <v>36</v>
      </c>
      <c r="L107" s="42" t="s">
        <v>35</v>
      </c>
      <c r="M107" s="48">
        <v>-120</v>
      </c>
      <c r="N107" s="55" t="s">
        <v>1217</v>
      </c>
      <c r="O107" s="1" t="s">
        <v>1506</v>
      </c>
      <c r="P107" s="1" t="s">
        <v>379</v>
      </c>
      <c r="Q107" s="1" t="s">
        <v>379</v>
      </c>
      <c r="R107" s="1" t="s">
        <v>1507</v>
      </c>
      <c r="S107" s="1" t="s">
        <v>1508</v>
      </c>
      <c r="T107" s="1" t="s">
        <v>275</v>
      </c>
      <c r="U107" s="89" t="s">
        <v>379</v>
      </c>
      <c r="V107" s="1" t="s">
        <v>379</v>
      </c>
      <c r="W107" s="1" t="s">
        <v>379</v>
      </c>
      <c r="X107" s="1" t="s">
        <v>276</v>
      </c>
      <c r="Y107" s="1" t="s">
        <v>1963</v>
      </c>
      <c r="Z107" s="31" t="s">
        <v>6625</v>
      </c>
      <c r="AA107" s="31" t="s">
        <v>635</v>
      </c>
      <c r="AB107" s="101" t="s">
        <v>537</v>
      </c>
      <c r="AC107" s="1" t="s">
        <v>1132</v>
      </c>
      <c r="AD107" s="98">
        <v>9565.217391304348</v>
      </c>
      <c r="AE107" s="1" t="s">
        <v>1432</v>
      </c>
      <c r="AF107" s="4">
        <v>15209.030100334448</v>
      </c>
      <c r="AG107" s="1" t="s">
        <v>1596</v>
      </c>
      <c r="AH107" s="1" t="s">
        <v>1597</v>
      </c>
      <c r="AI107" s="1" t="s">
        <v>3082</v>
      </c>
      <c r="AJ107" s="1" t="s">
        <v>379</v>
      </c>
    </row>
    <row r="108" spans="1:36" ht="126" customHeight="1" x14ac:dyDescent="0.2">
      <c r="A108" s="123">
        <v>107</v>
      </c>
      <c r="B108" s="3" t="s">
        <v>1157</v>
      </c>
      <c r="C108" s="2" t="s">
        <v>37</v>
      </c>
      <c r="D108" s="143"/>
      <c r="E108" s="101" t="s">
        <v>38</v>
      </c>
      <c r="F108" s="168" t="s">
        <v>534</v>
      </c>
      <c r="G108" s="22">
        <v>12</v>
      </c>
      <c r="H108" s="1" t="s">
        <v>1161</v>
      </c>
      <c r="I108" s="1" t="s">
        <v>41</v>
      </c>
      <c r="J108" s="1" t="s">
        <v>163</v>
      </c>
      <c r="K108" s="1" t="s">
        <v>1363</v>
      </c>
      <c r="L108" s="42" t="s">
        <v>1362</v>
      </c>
      <c r="M108" s="48">
        <v>-120</v>
      </c>
      <c r="N108" s="55" t="s">
        <v>1217</v>
      </c>
      <c r="O108" s="1" t="s">
        <v>1506</v>
      </c>
      <c r="P108" s="1" t="s">
        <v>379</v>
      </c>
      <c r="Q108" s="1" t="s">
        <v>379</v>
      </c>
      <c r="R108" s="1" t="s">
        <v>1507</v>
      </c>
      <c r="S108" s="1" t="s">
        <v>1508</v>
      </c>
      <c r="T108" s="1" t="s">
        <v>275</v>
      </c>
      <c r="U108" s="89" t="s">
        <v>379</v>
      </c>
      <c r="V108" s="1" t="s">
        <v>379</v>
      </c>
      <c r="W108" s="1" t="s">
        <v>379</v>
      </c>
      <c r="X108" s="1" t="s">
        <v>276</v>
      </c>
      <c r="Y108" s="1" t="s">
        <v>1963</v>
      </c>
      <c r="Z108" s="31" t="s">
        <v>6625</v>
      </c>
      <c r="AA108" s="31" t="s">
        <v>635</v>
      </c>
      <c r="AB108" s="101" t="s">
        <v>537</v>
      </c>
      <c r="AC108" s="1" t="s">
        <v>1132</v>
      </c>
      <c r="AD108" s="98">
        <v>10836.120401337794</v>
      </c>
      <c r="AE108" s="1" t="s">
        <v>123</v>
      </c>
      <c r="AF108" s="4">
        <v>17634</v>
      </c>
      <c r="AG108" s="1" t="s">
        <v>1596</v>
      </c>
      <c r="AH108" s="1" t="s">
        <v>1597</v>
      </c>
      <c r="AI108" s="1" t="s">
        <v>3082</v>
      </c>
      <c r="AJ108" s="1" t="s">
        <v>379</v>
      </c>
    </row>
    <row r="109" spans="1:36" ht="126" customHeight="1" x14ac:dyDescent="0.2">
      <c r="A109" s="123">
        <v>108</v>
      </c>
      <c r="B109" s="3" t="s">
        <v>1157</v>
      </c>
      <c r="C109" s="2" t="s">
        <v>39</v>
      </c>
      <c r="D109" s="143"/>
      <c r="E109" s="101" t="s">
        <v>40</v>
      </c>
      <c r="F109" s="168" t="s">
        <v>534</v>
      </c>
      <c r="G109" s="22">
        <v>15</v>
      </c>
      <c r="H109" s="1" t="s">
        <v>1161</v>
      </c>
      <c r="I109" s="1" t="s">
        <v>42</v>
      </c>
      <c r="J109" s="1" t="s">
        <v>163</v>
      </c>
      <c r="K109" s="1" t="s">
        <v>36</v>
      </c>
      <c r="L109" s="42" t="s">
        <v>1857</v>
      </c>
      <c r="M109" s="48">
        <v>-120</v>
      </c>
      <c r="N109" s="55" t="s">
        <v>1217</v>
      </c>
      <c r="O109" s="1" t="s">
        <v>1506</v>
      </c>
      <c r="P109" s="1" t="s">
        <v>379</v>
      </c>
      <c r="Q109" s="1" t="s">
        <v>379</v>
      </c>
      <c r="R109" s="1" t="s">
        <v>1507</v>
      </c>
      <c r="S109" s="1" t="s">
        <v>1508</v>
      </c>
      <c r="T109" s="1" t="s">
        <v>275</v>
      </c>
      <c r="U109" s="89" t="s">
        <v>379</v>
      </c>
      <c r="V109" s="1" t="s">
        <v>379</v>
      </c>
      <c r="W109" s="1" t="s">
        <v>379</v>
      </c>
      <c r="X109" s="1" t="s">
        <v>276</v>
      </c>
      <c r="Y109" s="1" t="s">
        <v>1667</v>
      </c>
      <c r="Z109" s="31" t="s">
        <v>6625</v>
      </c>
      <c r="AA109" s="31" t="s">
        <v>635</v>
      </c>
      <c r="AB109" s="101" t="s">
        <v>537</v>
      </c>
      <c r="AC109" s="1" t="s">
        <v>1132</v>
      </c>
      <c r="AD109" s="98">
        <v>14021.739130434784</v>
      </c>
      <c r="AE109" s="1" t="s">
        <v>2626</v>
      </c>
      <c r="AF109" s="4">
        <v>21396.321070234113</v>
      </c>
      <c r="AG109" s="1" t="s">
        <v>1596</v>
      </c>
      <c r="AH109" s="1" t="s">
        <v>1597</v>
      </c>
      <c r="AI109" s="1" t="s">
        <v>3082</v>
      </c>
      <c r="AJ109" s="1" t="s">
        <v>379</v>
      </c>
    </row>
    <row r="110" spans="1:36" ht="126" customHeight="1" x14ac:dyDescent="0.2">
      <c r="A110" s="123">
        <v>109</v>
      </c>
      <c r="B110" s="3" t="s">
        <v>1157</v>
      </c>
      <c r="C110" s="2" t="s">
        <v>43</v>
      </c>
      <c r="D110" s="143"/>
      <c r="E110" s="101" t="s">
        <v>44</v>
      </c>
      <c r="F110" s="168" t="s">
        <v>534</v>
      </c>
      <c r="G110" s="22">
        <v>16</v>
      </c>
      <c r="H110" s="1" t="s">
        <v>1161</v>
      </c>
      <c r="I110" s="1" t="s">
        <v>45</v>
      </c>
      <c r="J110" s="1" t="s">
        <v>163</v>
      </c>
      <c r="K110" s="1" t="s">
        <v>1365</v>
      </c>
      <c r="L110" s="42" t="s">
        <v>1364</v>
      </c>
      <c r="M110" s="48">
        <v>-120</v>
      </c>
      <c r="N110" s="55" t="s">
        <v>1217</v>
      </c>
      <c r="O110" s="1" t="s">
        <v>1506</v>
      </c>
      <c r="P110" s="1" t="s">
        <v>379</v>
      </c>
      <c r="Q110" s="1" t="s">
        <v>379</v>
      </c>
      <c r="R110" s="1" t="s">
        <v>1507</v>
      </c>
      <c r="S110" s="1" t="s">
        <v>1508</v>
      </c>
      <c r="T110" s="1" t="s">
        <v>275</v>
      </c>
      <c r="U110" s="89" t="s">
        <v>379</v>
      </c>
      <c r="V110" s="1" t="s">
        <v>379</v>
      </c>
      <c r="W110" s="1" t="s">
        <v>379</v>
      </c>
      <c r="X110" s="1" t="s">
        <v>276</v>
      </c>
      <c r="Y110" s="1" t="s">
        <v>1963</v>
      </c>
      <c r="Z110" s="31" t="s">
        <v>6625</v>
      </c>
      <c r="AA110" s="31" t="s">
        <v>635</v>
      </c>
      <c r="AB110" s="101" t="s">
        <v>537</v>
      </c>
      <c r="AC110" s="1" t="s">
        <v>1132</v>
      </c>
      <c r="AD110" s="98">
        <v>13394.648829431439</v>
      </c>
      <c r="AE110" s="1" t="s">
        <v>645</v>
      </c>
      <c r="AF110" s="4">
        <v>21158.026755852843</v>
      </c>
      <c r="AG110" s="1" t="s">
        <v>1596</v>
      </c>
      <c r="AH110" s="1" t="s">
        <v>1597</v>
      </c>
      <c r="AI110" s="1" t="s">
        <v>3082</v>
      </c>
      <c r="AJ110" s="1" t="s">
        <v>379</v>
      </c>
    </row>
    <row r="111" spans="1:36" ht="126" customHeight="1" x14ac:dyDescent="0.2">
      <c r="A111" s="123">
        <v>110</v>
      </c>
      <c r="B111" s="3" t="s">
        <v>1157</v>
      </c>
      <c r="C111" s="2" t="s">
        <v>46</v>
      </c>
      <c r="D111" s="143"/>
      <c r="E111" s="101" t="s">
        <v>47</v>
      </c>
      <c r="F111" s="168" t="s">
        <v>534</v>
      </c>
      <c r="G111" s="22">
        <v>18</v>
      </c>
      <c r="H111" s="1" t="s">
        <v>1161</v>
      </c>
      <c r="I111" s="1" t="s">
        <v>1358</v>
      </c>
      <c r="J111" s="1" t="s">
        <v>163</v>
      </c>
      <c r="K111" s="1" t="s">
        <v>1363</v>
      </c>
      <c r="L111" s="42" t="s">
        <v>1366</v>
      </c>
      <c r="M111" s="48">
        <v>-120</v>
      </c>
      <c r="N111" s="55" t="s">
        <v>1217</v>
      </c>
      <c r="O111" s="1" t="s">
        <v>1506</v>
      </c>
      <c r="P111" s="1" t="s">
        <v>379</v>
      </c>
      <c r="Q111" s="1" t="s">
        <v>379</v>
      </c>
      <c r="R111" s="1" t="s">
        <v>1507</v>
      </c>
      <c r="S111" s="1" t="s">
        <v>1508</v>
      </c>
      <c r="T111" s="1" t="s">
        <v>275</v>
      </c>
      <c r="U111" s="89" t="s">
        <v>379</v>
      </c>
      <c r="V111" s="1" t="s">
        <v>379</v>
      </c>
      <c r="W111" s="1" t="s">
        <v>379</v>
      </c>
      <c r="X111" s="1" t="s">
        <v>276</v>
      </c>
      <c r="Y111" s="1" t="s">
        <v>1670</v>
      </c>
      <c r="Z111" s="31" t="s">
        <v>6625</v>
      </c>
      <c r="AA111" s="31" t="s">
        <v>635</v>
      </c>
      <c r="AB111" s="101" t="s">
        <v>537</v>
      </c>
      <c r="AC111" s="1" t="s">
        <v>1132</v>
      </c>
      <c r="AD111" s="98">
        <v>15501.672240802676</v>
      </c>
      <c r="AE111" s="1" t="s">
        <v>645</v>
      </c>
      <c r="AF111" s="4">
        <v>23441</v>
      </c>
      <c r="AG111" s="1" t="s">
        <v>1596</v>
      </c>
      <c r="AH111" s="1" t="s">
        <v>1597</v>
      </c>
      <c r="AI111" s="1" t="s">
        <v>3082</v>
      </c>
      <c r="AJ111" s="1" t="s">
        <v>379</v>
      </c>
    </row>
    <row r="112" spans="1:36" ht="126" customHeight="1" x14ac:dyDescent="0.2">
      <c r="A112" s="123">
        <v>111</v>
      </c>
      <c r="B112" s="3" t="s">
        <v>1157</v>
      </c>
      <c r="C112" s="2" t="s">
        <v>1359</v>
      </c>
      <c r="D112" s="143"/>
      <c r="E112" s="101" t="s">
        <v>1360</v>
      </c>
      <c r="F112" s="168" t="s">
        <v>534</v>
      </c>
      <c r="G112" s="22">
        <v>20</v>
      </c>
      <c r="H112" s="1" t="s">
        <v>1161</v>
      </c>
      <c r="I112" s="1" t="s">
        <v>1361</v>
      </c>
      <c r="J112" s="1" t="s">
        <v>163</v>
      </c>
      <c r="K112" s="1" t="s">
        <v>36</v>
      </c>
      <c r="L112" s="42" t="s">
        <v>1367</v>
      </c>
      <c r="M112" s="48">
        <v>-120</v>
      </c>
      <c r="N112" s="55" t="s">
        <v>1217</v>
      </c>
      <c r="O112" s="1" t="s">
        <v>1506</v>
      </c>
      <c r="P112" s="1" t="s">
        <v>379</v>
      </c>
      <c r="Q112" s="1" t="s">
        <v>379</v>
      </c>
      <c r="R112" s="1" t="s">
        <v>1507</v>
      </c>
      <c r="S112" s="1" t="s">
        <v>1508</v>
      </c>
      <c r="T112" s="1" t="s">
        <v>275</v>
      </c>
      <c r="U112" s="89" t="s">
        <v>379</v>
      </c>
      <c r="V112" s="1" t="s">
        <v>379</v>
      </c>
      <c r="W112" s="1" t="s">
        <v>379</v>
      </c>
      <c r="X112" s="1" t="s">
        <v>276</v>
      </c>
      <c r="Y112" s="1" t="s">
        <v>1963</v>
      </c>
      <c r="Z112" s="31" t="s">
        <v>6625</v>
      </c>
      <c r="AA112" s="31" t="s">
        <v>635</v>
      </c>
      <c r="AB112" s="101" t="s">
        <v>537</v>
      </c>
      <c r="AC112" s="1" t="s">
        <v>1132</v>
      </c>
      <c r="AD112" s="98">
        <v>18586.956521739132</v>
      </c>
      <c r="AE112" s="1" t="s">
        <v>1658</v>
      </c>
      <c r="AF112" s="4">
        <v>26977.424749163882</v>
      </c>
      <c r="AG112" s="1" t="s">
        <v>1596</v>
      </c>
      <c r="AH112" s="1" t="s">
        <v>1597</v>
      </c>
      <c r="AI112" s="1" t="s">
        <v>3082</v>
      </c>
      <c r="AJ112" s="1" t="s">
        <v>379</v>
      </c>
    </row>
    <row r="113" spans="1:36" ht="126" customHeight="1" x14ac:dyDescent="0.2">
      <c r="A113" s="123">
        <v>112</v>
      </c>
      <c r="B113" s="3" t="s">
        <v>1157</v>
      </c>
      <c r="C113" s="2" t="s">
        <v>2025</v>
      </c>
      <c r="D113" s="143"/>
      <c r="E113" s="101" t="s">
        <v>2026</v>
      </c>
      <c r="F113" s="168" t="s">
        <v>2027</v>
      </c>
      <c r="G113" s="22">
        <v>5</v>
      </c>
      <c r="H113" s="1" t="s">
        <v>1161</v>
      </c>
      <c r="I113" s="1" t="s">
        <v>627</v>
      </c>
      <c r="J113" s="1" t="s">
        <v>1188</v>
      </c>
      <c r="K113" s="1" t="s">
        <v>628</v>
      </c>
      <c r="L113" s="42" t="s">
        <v>629</v>
      </c>
      <c r="M113" s="48">
        <v>-143</v>
      </c>
      <c r="N113" s="55" t="s">
        <v>1217</v>
      </c>
      <c r="O113" s="1" t="s">
        <v>1506</v>
      </c>
      <c r="P113" s="1" t="s">
        <v>379</v>
      </c>
      <c r="Q113" s="1" t="s">
        <v>379</v>
      </c>
      <c r="R113" s="1" t="s">
        <v>1507</v>
      </c>
      <c r="S113" s="1" t="s">
        <v>1508</v>
      </c>
      <c r="T113" s="1" t="s">
        <v>275</v>
      </c>
      <c r="U113" s="89" t="s">
        <v>379</v>
      </c>
      <c r="V113" s="1" t="s">
        <v>379</v>
      </c>
      <c r="W113" s="1" t="s">
        <v>379</v>
      </c>
      <c r="X113" s="1" t="s">
        <v>276</v>
      </c>
      <c r="Y113" s="1" t="s">
        <v>1198</v>
      </c>
      <c r="Z113" s="31" t="s">
        <v>6625</v>
      </c>
      <c r="AA113" s="31" t="s">
        <v>635</v>
      </c>
      <c r="AB113" s="101" t="s">
        <v>1199</v>
      </c>
      <c r="AC113" s="1" t="s">
        <v>1132</v>
      </c>
      <c r="AD113" s="98" t="s">
        <v>1791</v>
      </c>
      <c r="AE113" s="1" t="s">
        <v>1595</v>
      </c>
      <c r="AF113" s="1" t="s">
        <v>1791</v>
      </c>
      <c r="AG113" s="1" t="s">
        <v>1596</v>
      </c>
      <c r="AH113" s="1" t="s">
        <v>174</v>
      </c>
      <c r="AI113" s="1" t="s">
        <v>3082</v>
      </c>
      <c r="AJ113" s="1" t="s">
        <v>379</v>
      </c>
    </row>
    <row r="114" spans="1:36" ht="126" customHeight="1" x14ac:dyDescent="0.2">
      <c r="A114" s="123">
        <v>113</v>
      </c>
      <c r="B114" s="3" t="s">
        <v>1157</v>
      </c>
      <c r="C114" s="2" t="s">
        <v>2025</v>
      </c>
      <c r="D114" s="143"/>
      <c r="E114" s="101" t="s">
        <v>630</v>
      </c>
      <c r="F114" s="168" t="s">
        <v>1385</v>
      </c>
      <c r="G114" s="22">
        <v>5</v>
      </c>
      <c r="H114" s="1" t="s">
        <v>1161</v>
      </c>
      <c r="I114" s="1" t="s">
        <v>176</v>
      </c>
      <c r="J114" s="1" t="s">
        <v>177</v>
      </c>
      <c r="K114" s="1" t="s">
        <v>178</v>
      </c>
      <c r="L114" s="42" t="s">
        <v>179</v>
      </c>
      <c r="M114" s="48">
        <v>-143</v>
      </c>
      <c r="N114" s="55" t="s">
        <v>1217</v>
      </c>
      <c r="O114" s="1" t="s">
        <v>1282</v>
      </c>
      <c r="P114" s="1" t="s">
        <v>379</v>
      </c>
      <c r="Q114" s="1" t="s">
        <v>379</v>
      </c>
      <c r="R114" s="1" t="s">
        <v>1507</v>
      </c>
      <c r="S114" s="1" t="s">
        <v>1508</v>
      </c>
      <c r="T114" s="1" t="s">
        <v>275</v>
      </c>
      <c r="U114" s="89" t="s">
        <v>379</v>
      </c>
      <c r="V114" s="1" t="s">
        <v>379</v>
      </c>
      <c r="W114" s="1" t="s">
        <v>379</v>
      </c>
      <c r="X114" s="1" t="s">
        <v>276</v>
      </c>
      <c r="Y114" s="1" t="s">
        <v>1291</v>
      </c>
      <c r="Z114" s="31" t="s">
        <v>6625</v>
      </c>
      <c r="AA114" s="31" t="s">
        <v>635</v>
      </c>
      <c r="AB114" s="101" t="s">
        <v>1284</v>
      </c>
      <c r="AC114" s="1" t="s">
        <v>1132</v>
      </c>
      <c r="AD114" s="98">
        <v>6438</v>
      </c>
      <c r="AE114" s="1" t="s">
        <v>1285</v>
      </c>
      <c r="AF114" s="4">
        <v>10714.882943143813</v>
      </c>
      <c r="AG114" s="1" t="s">
        <v>1596</v>
      </c>
      <c r="AH114" s="1" t="s">
        <v>174</v>
      </c>
      <c r="AI114" s="1" t="s">
        <v>3082</v>
      </c>
      <c r="AJ114" s="1" t="s">
        <v>379</v>
      </c>
    </row>
    <row r="115" spans="1:36" ht="126" customHeight="1" x14ac:dyDescent="0.2">
      <c r="A115" s="123">
        <v>114</v>
      </c>
      <c r="B115" s="3" t="s">
        <v>1157</v>
      </c>
      <c r="C115" s="2" t="s">
        <v>124</v>
      </c>
      <c r="D115" s="143"/>
      <c r="E115" s="101" t="s">
        <v>140</v>
      </c>
      <c r="F115" s="168" t="s">
        <v>534</v>
      </c>
      <c r="G115" s="22">
        <v>5</v>
      </c>
      <c r="H115" s="1" t="s">
        <v>1161</v>
      </c>
      <c r="I115" s="1" t="s">
        <v>176</v>
      </c>
      <c r="J115" s="1" t="s">
        <v>177</v>
      </c>
      <c r="K115" s="1" t="s">
        <v>178</v>
      </c>
      <c r="L115" s="42" t="s">
        <v>179</v>
      </c>
      <c r="M115" s="48">
        <v>-143</v>
      </c>
      <c r="N115" s="55" t="s">
        <v>1217</v>
      </c>
      <c r="O115" s="1" t="s">
        <v>1282</v>
      </c>
      <c r="P115" s="1" t="s">
        <v>379</v>
      </c>
      <c r="Q115" s="1" t="s">
        <v>379</v>
      </c>
      <c r="R115" s="1" t="s">
        <v>1507</v>
      </c>
      <c r="S115" s="1" t="s">
        <v>1508</v>
      </c>
      <c r="T115" s="1" t="s">
        <v>275</v>
      </c>
      <c r="U115" s="89" t="s">
        <v>379</v>
      </c>
      <c r="V115" s="1" t="s">
        <v>379</v>
      </c>
      <c r="W115" s="1" t="s">
        <v>379</v>
      </c>
      <c r="X115" s="1" t="s">
        <v>276</v>
      </c>
      <c r="Y115" s="1" t="s">
        <v>1291</v>
      </c>
      <c r="Z115" s="31" t="s">
        <v>6625</v>
      </c>
      <c r="AA115" s="31" t="s">
        <v>635</v>
      </c>
      <c r="AB115" s="101" t="s">
        <v>1474</v>
      </c>
      <c r="AC115" s="1" t="s">
        <v>1132</v>
      </c>
      <c r="AD115" s="98">
        <v>6438</v>
      </c>
      <c r="AE115" s="1" t="s">
        <v>258</v>
      </c>
      <c r="AF115" s="4">
        <v>10545.15050167224</v>
      </c>
      <c r="AG115" s="1" t="s">
        <v>1596</v>
      </c>
      <c r="AH115" s="1" t="s">
        <v>174</v>
      </c>
      <c r="AI115" s="1" t="s">
        <v>3082</v>
      </c>
      <c r="AJ115" s="1" t="s">
        <v>379</v>
      </c>
    </row>
    <row r="116" spans="1:36" ht="126" customHeight="1" x14ac:dyDescent="0.2">
      <c r="A116" s="123">
        <v>115</v>
      </c>
      <c r="B116" s="3" t="s">
        <v>1157</v>
      </c>
      <c r="C116" s="2" t="s">
        <v>180</v>
      </c>
      <c r="D116" s="143"/>
      <c r="E116" s="101" t="s">
        <v>2026</v>
      </c>
      <c r="F116" s="168" t="s">
        <v>2027</v>
      </c>
      <c r="G116" s="22">
        <v>6</v>
      </c>
      <c r="H116" s="1" t="s">
        <v>1161</v>
      </c>
      <c r="I116" s="1" t="s">
        <v>181</v>
      </c>
      <c r="J116" s="1" t="s">
        <v>1188</v>
      </c>
      <c r="K116" s="1" t="s">
        <v>1189</v>
      </c>
      <c r="L116" s="42" t="s">
        <v>1190</v>
      </c>
      <c r="M116" s="48">
        <v>-143</v>
      </c>
      <c r="N116" s="55" t="s">
        <v>1217</v>
      </c>
      <c r="O116" s="1" t="s">
        <v>1506</v>
      </c>
      <c r="P116" s="1" t="s">
        <v>379</v>
      </c>
      <c r="Q116" s="1" t="s">
        <v>379</v>
      </c>
      <c r="R116" s="1" t="s">
        <v>1507</v>
      </c>
      <c r="S116" s="1" t="s">
        <v>1508</v>
      </c>
      <c r="T116" s="1" t="s">
        <v>275</v>
      </c>
      <c r="U116" s="89" t="s">
        <v>379</v>
      </c>
      <c r="V116" s="1" t="s">
        <v>379</v>
      </c>
      <c r="W116" s="1" t="s">
        <v>379</v>
      </c>
      <c r="X116" s="1" t="s">
        <v>276</v>
      </c>
      <c r="Y116" s="1" t="s">
        <v>1198</v>
      </c>
      <c r="Z116" s="31" t="s">
        <v>6625</v>
      </c>
      <c r="AA116" s="31" t="s">
        <v>635</v>
      </c>
      <c r="AB116" s="101" t="s">
        <v>1199</v>
      </c>
      <c r="AC116" s="1" t="s">
        <v>1132</v>
      </c>
      <c r="AD116" s="98" t="s">
        <v>1791</v>
      </c>
      <c r="AE116" s="1" t="s">
        <v>1595</v>
      </c>
      <c r="AF116" s="1" t="s">
        <v>1791</v>
      </c>
      <c r="AG116" s="1" t="s">
        <v>1596</v>
      </c>
      <c r="AH116" s="1" t="s">
        <v>174</v>
      </c>
      <c r="AI116" s="1" t="s">
        <v>3082</v>
      </c>
      <c r="AJ116" s="1" t="s">
        <v>379</v>
      </c>
    </row>
    <row r="117" spans="1:36" ht="126" customHeight="1" x14ac:dyDescent="0.2">
      <c r="A117" s="123">
        <v>116</v>
      </c>
      <c r="B117" s="3" t="s">
        <v>1157</v>
      </c>
      <c r="C117" s="2" t="s">
        <v>180</v>
      </c>
      <c r="D117" s="143"/>
      <c r="E117" s="101" t="s">
        <v>630</v>
      </c>
      <c r="F117" s="168" t="s">
        <v>1385</v>
      </c>
      <c r="G117" s="22">
        <v>6</v>
      </c>
      <c r="H117" s="1" t="s">
        <v>1161</v>
      </c>
      <c r="I117" s="1" t="s">
        <v>182</v>
      </c>
      <c r="J117" s="1" t="s">
        <v>177</v>
      </c>
      <c r="K117" s="1" t="s">
        <v>183</v>
      </c>
      <c r="L117" s="42" t="s">
        <v>184</v>
      </c>
      <c r="M117" s="48">
        <v>-143</v>
      </c>
      <c r="N117" s="55" t="s">
        <v>1217</v>
      </c>
      <c r="O117" s="1" t="s">
        <v>1282</v>
      </c>
      <c r="P117" s="1" t="s">
        <v>379</v>
      </c>
      <c r="Q117" s="1" t="s">
        <v>379</v>
      </c>
      <c r="R117" s="1" t="s">
        <v>1507</v>
      </c>
      <c r="S117" s="1" t="s">
        <v>1508</v>
      </c>
      <c r="T117" s="1" t="s">
        <v>275</v>
      </c>
      <c r="U117" s="89" t="s">
        <v>379</v>
      </c>
      <c r="V117" s="1" t="s">
        <v>379</v>
      </c>
      <c r="W117" s="1" t="s">
        <v>379</v>
      </c>
      <c r="X117" s="1" t="s">
        <v>276</v>
      </c>
      <c r="Y117" s="1" t="s">
        <v>1958</v>
      </c>
      <c r="Z117" s="31" t="s">
        <v>6625</v>
      </c>
      <c r="AA117" s="31" t="s">
        <v>635</v>
      </c>
      <c r="AB117" s="101" t="s">
        <v>1284</v>
      </c>
      <c r="AC117" s="1" t="s">
        <v>1132</v>
      </c>
      <c r="AD117" s="98">
        <v>7358</v>
      </c>
      <c r="AE117" s="1" t="s">
        <v>1959</v>
      </c>
      <c r="AF117" s="4">
        <v>11684.782608695652</v>
      </c>
      <c r="AG117" s="1" t="s">
        <v>1596</v>
      </c>
      <c r="AH117" s="1" t="s">
        <v>174</v>
      </c>
      <c r="AI117" s="1" t="s">
        <v>3082</v>
      </c>
      <c r="AJ117" s="1" t="s">
        <v>379</v>
      </c>
    </row>
    <row r="118" spans="1:36" ht="126" customHeight="1" x14ac:dyDescent="0.2">
      <c r="A118" s="123">
        <v>117</v>
      </c>
      <c r="B118" s="3" t="s">
        <v>1157</v>
      </c>
      <c r="C118" s="2" t="s">
        <v>125</v>
      </c>
      <c r="D118" s="143"/>
      <c r="E118" s="101" t="s">
        <v>139</v>
      </c>
      <c r="F118" s="168" t="s">
        <v>534</v>
      </c>
      <c r="G118" s="22">
        <v>6</v>
      </c>
      <c r="H118" s="1" t="s">
        <v>1161</v>
      </c>
      <c r="I118" s="1" t="s">
        <v>182</v>
      </c>
      <c r="J118" s="1" t="s">
        <v>177</v>
      </c>
      <c r="K118" s="1" t="s">
        <v>183</v>
      </c>
      <c r="L118" s="42" t="s">
        <v>184</v>
      </c>
      <c r="M118" s="48">
        <v>-143</v>
      </c>
      <c r="N118" s="55" t="s">
        <v>1217</v>
      </c>
      <c r="O118" s="1" t="s">
        <v>1282</v>
      </c>
      <c r="P118" s="1" t="s">
        <v>379</v>
      </c>
      <c r="Q118" s="1" t="s">
        <v>379</v>
      </c>
      <c r="R118" s="1" t="s">
        <v>1507</v>
      </c>
      <c r="S118" s="1" t="s">
        <v>1508</v>
      </c>
      <c r="T118" s="1" t="s">
        <v>275</v>
      </c>
      <c r="U118" s="89" t="s">
        <v>379</v>
      </c>
      <c r="V118" s="1" t="s">
        <v>379</v>
      </c>
      <c r="W118" s="1" t="s">
        <v>379</v>
      </c>
      <c r="X118" s="1" t="s">
        <v>276</v>
      </c>
      <c r="Y118" s="1" t="s">
        <v>1958</v>
      </c>
      <c r="Z118" s="31" t="s">
        <v>6625</v>
      </c>
      <c r="AA118" s="31" t="s">
        <v>635</v>
      </c>
      <c r="AB118" s="101" t="s">
        <v>1474</v>
      </c>
      <c r="AC118" s="1" t="s">
        <v>1132</v>
      </c>
      <c r="AD118" s="98">
        <v>7358</v>
      </c>
      <c r="AE118" s="1" t="s">
        <v>2507</v>
      </c>
      <c r="AF118" s="4">
        <v>11778</v>
      </c>
      <c r="AG118" s="1" t="s">
        <v>1596</v>
      </c>
      <c r="AH118" s="1" t="s">
        <v>174</v>
      </c>
      <c r="AI118" s="1" t="s">
        <v>3082</v>
      </c>
      <c r="AJ118" s="1" t="s">
        <v>379</v>
      </c>
    </row>
    <row r="119" spans="1:36" ht="126" customHeight="1" x14ac:dyDescent="0.2">
      <c r="A119" s="123">
        <v>118</v>
      </c>
      <c r="B119" s="3" t="s">
        <v>1157</v>
      </c>
      <c r="C119" s="2" t="s">
        <v>185</v>
      </c>
      <c r="D119" s="143"/>
      <c r="E119" s="101" t="s">
        <v>2026</v>
      </c>
      <c r="F119" s="168" t="s">
        <v>2027</v>
      </c>
      <c r="G119" s="22">
        <v>7</v>
      </c>
      <c r="H119" s="1" t="s">
        <v>1161</v>
      </c>
      <c r="I119" s="1" t="s">
        <v>186</v>
      </c>
      <c r="J119" s="1" t="s">
        <v>1188</v>
      </c>
      <c r="K119" s="1" t="s">
        <v>187</v>
      </c>
      <c r="L119" s="42" t="s">
        <v>188</v>
      </c>
      <c r="M119" s="48">
        <v>-143</v>
      </c>
      <c r="N119" s="55" t="s">
        <v>1217</v>
      </c>
      <c r="O119" s="1" t="s">
        <v>1506</v>
      </c>
      <c r="P119" s="1" t="s">
        <v>379</v>
      </c>
      <c r="Q119" s="1" t="s">
        <v>379</v>
      </c>
      <c r="R119" s="1" t="s">
        <v>1507</v>
      </c>
      <c r="S119" s="1" t="s">
        <v>1508</v>
      </c>
      <c r="T119" s="1" t="s">
        <v>275</v>
      </c>
      <c r="U119" s="89" t="s">
        <v>379</v>
      </c>
      <c r="V119" s="1" t="s">
        <v>379</v>
      </c>
      <c r="W119" s="1" t="s">
        <v>379</v>
      </c>
      <c r="X119" s="1" t="s">
        <v>276</v>
      </c>
      <c r="Y119" s="1" t="s">
        <v>1198</v>
      </c>
      <c r="Z119" s="31" t="s">
        <v>6625</v>
      </c>
      <c r="AA119" s="31" t="s">
        <v>635</v>
      </c>
      <c r="AB119" s="101" t="s">
        <v>1199</v>
      </c>
      <c r="AC119" s="1" t="s">
        <v>1132</v>
      </c>
      <c r="AD119" s="98" t="s">
        <v>1791</v>
      </c>
      <c r="AE119" s="1" t="s">
        <v>1595</v>
      </c>
      <c r="AF119" s="1" t="s">
        <v>1791</v>
      </c>
      <c r="AG119" s="1" t="s">
        <v>1596</v>
      </c>
      <c r="AH119" s="1" t="s">
        <v>174</v>
      </c>
      <c r="AI119" s="1" t="s">
        <v>3082</v>
      </c>
      <c r="AJ119" s="1" t="s">
        <v>379</v>
      </c>
    </row>
    <row r="120" spans="1:36" ht="126" customHeight="1" x14ac:dyDescent="0.2">
      <c r="A120" s="123">
        <v>119</v>
      </c>
      <c r="B120" s="3" t="s">
        <v>1157</v>
      </c>
      <c r="C120" s="2" t="s">
        <v>185</v>
      </c>
      <c r="D120" s="143"/>
      <c r="E120" s="101" t="s">
        <v>630</v>
      </c>
      <c r="F120" s="168" t="s">
        <v>1385</v>
      </c>
      <c r="G120" s="22">
        <v>7</v>
      </c>
      <c r="H120" s="1" t="s">
        <v>1161</v>
      </c>
      <c r="I120" s="1" t="s">
        <v>189</v>
      </c>
      <c r="J120" s="1" t="s">
        <v>177</v>
      </c>
      <c r="K120" s="1" t="s">
        <v>190</v>
      </c>
      <c r="L120" s="42" t="s">
        <v>191</v>
      </c>
      <c r="M120" s="48">
        <v>-143</v>
      </c>
      <c r="N120" s="55" t="s">
        <v>1217</v>
      </c>
      <c r="O120" s="1" t="s">
        <v>1962</v>
      </c>
      <c r="P120" s="1" t="s">
        <v>379</v>
      </c>
      <c r="Q120" s="1" t="s">
        <v>379</v>
      </c>
      <c r="R120" s="1" t="s">
        <v>1507</v>
      </c>
      <c r="S120" s="1" t="s">
        <v>1508</v>
      </c>
      <c r="T120" s="1" t="s">
        <v>275</v>
      </c>
      <c r="U120" s="89" t="s">
        <v>379</v>
      </c>
      <c r="V120" s="1" t="s">
        <v>379</v>
      </c>
      <c r="W120" s="1" t="s">
        <v>379</v>
      </c>
      <c r="X120" s="1" t="s">
        <v>276</v>
      </c>
      <c r="Y120" s="1" t="s">
        <v>804</v>
      </c>
      <c r="Z120" s="31" t="s">
        <v>6625</v>
      </c>
      <c r="AA120" s="31" t="s">
        <v>635</v>
      </c>
      <c r="AB120" s="101" t="s">
        <v>1284</v>
      </c>
      <c r="AC120" s="1" t="s">
        <v>1132</v>
      </c>
      <c r="AD120" s="98">
        <v>7776</v>
      </c>
      <c r="AE120" s="1" t="s">
        <v>1490</v>
      </c>
      <c r="AF120" s="4">
        <v>12454.013377926422</v>
      </c>
      <c r="AG120" s="1" t="s">
        <v>1596</v>
      </c>
      <c r="AH120" s="1" t="s">
        <v>174</v>
      </c>
      <c r="AI120" s="1" t="s">
        <v>3082</v>
      </c>
      <c r="AJ120" s="1" t="s">
        <v>379</v>
      </c>
    </row>
    <row r="121" spans="1:36" ht="126" customHeight="1" x14ac:dyDescent="0.2">
      <c r="A121" s="123">
        <v>120</v>
      </c>
      <c r="B121" s="3" t="s">
        <v>1157</v>
      </c>
      <c r="C121" s="2" t="s">
        <v>126</v>
      </c>
      <c r="D121" s="143"/>
      <c r="E121" s="101" t="s">
        <v>138</v>
      </c>
      <c r="F121" s="168" t="s">
        <v>534</v>
      </c>
      <c r="G121" s="22">
        <v>7</v>
      </c>
      <c r="H121" s="1" t="s">
        <v>1161</v>
      </c>
      <c r="I121" s="1" t="s">
        <v>189</v>
      </c>
      <c r="J121" s="1" t="s">
        <v>177</v>
      </c>
      <c r="K121" s="1" t="s">
        <v>190</v>
      </c>
      <c r="L121" s="42" t="s">
        <v>191</v>
      </c>
      <c r="M121" s="48">
        <v>-143</v>
      </c>
      <c r="N121" s="55" t="s">
        <v>1217</v>
      </c>
      <c r="O121" s="1" t="s">
        <v>1962</v>
      </c>
      <c r="P121" s="1" t="s">
        <v>379</v>
      </c>
      <c r="Q121" s="1" t="s">
        <v>379</v>
      </c>
      <c r="R121" s="1" t="s">
        <v>1507</v>
      </c>
      <c r="S121" s="1" t="s">
        <v>1508</v>
      </c>
      <c r="T121" s="1" t="s">
        <v>275</v>
      </c>
      <c r="U121" s="89" t="s">
        <v>379</v>
      </c>
      <c r="V121" s="1" t="s">
        <v>379</v>
      </c>
      <c r="W121" s="1" t="s">
        <v>379</v>
      </c>
      <c r="X121" s="1" t="s">
        <v>276</v>
      </c>
      <c r="Y121" s="1" t="s">
        <v>804</v>
      </c>
      <c r="Z121" s="31" t="s">
        <v>6625</v>
      </c>
      <c r="AA121" s="31" t="s">
        <v>635</v>
      </c>
      <c r="AB121" s="101" t="s">
        <v>1474</v>
      </c>
      <c r="AC121" s="1" t="s">
        <v>1132</v>
      </c>
      <c r="AD121" s="98">
        <v>7776</v>
      </c>
      <c r="AE121" s="1" t="s">
        <v>142</v>
      </c>
      <c r="AF121" s="4">
        <v>12598</v>
      </c>
      <c r="AG121" s="1" t="s">
        <v>1596</v>
      </c>
      <c r="AH121" s="1" t="s">
        <v>174</v>
      </c>
      <c r="AI121" s="1" t="s">
        <v>3082</v>
      </c>
      <c r="AJ121" s="1" t="s">
        <v>379</v>
      </c>
    </row>
    <row r="122" spans="1:36" ht="126" customHeight="1" x14ac:dyDescent="0.2">
      <c r="A122" s="123">
        <v>121</v>
      </c>
      <c r="B122" s="3" t="s">
        <v>1157</v>
      </c>
      <c r="C122" s="2" t="s">
        <v>192</v>
      </c>
      <c r="D122" s="143"/>
      <c r="E122" s="101" t="s">
        <v>2026</v>
      </c>
      <c r="F122" s="168" t="s">
        <v>2027</v>
      </c>
      <c r="G122" s="22">
        <v>8</v>
      </c>
      <c r="H122" s="1" t="s">
        <v>1161</v>
      </c>
      <c r="I122" s="1" t="s">
        <v>193</v>
      </c>
      <c r="J122" s="1" t="s">
        <v>1188</v>
      </c>
      <c r="K122" s="1" t="s">
        <v>1248</v>
      </c>
      <c r="L122" s="42" t="s">
        <v>1249</v>
      </c>
      <c r="M122" s="48">
        <v>-143</v>
      </c>
      <c r="N122" s="55" t="s">
        <v>1217</v>
      </c>
      <c r="O122" s="1" t="s">
        <v>1506</v>
      </c>
      <c r="P122" s="1" t="s">
        <v>379</v>
      </c>
      <c r="Q122" s="1" t="s">
        <v>379</v>
      </c>
      <c r="R122" s="1" t="s">
        <v>1507</v>
      </c>
      <c r="S122" s="1" t="s">
        <v>1508</v>
      </c>
      <c r="T122" s="1" t="s">
        <v>275</v>
      </c>
      <c r="U122" s="89" t="s">
        <v>379</v>
      </c>
      <c r="V122" s="1" t="s">
        <v>379</v>
      </c>
      <c r="W122" s="1" t="s">
        <v>379</v>
      </c>
      <c r="X122" s="1" t="s">
        <v>276</v>
      </c>
      <c r="Y122" s="1" t="s">
        <v>1198</v>
      </c>
      <c r="Z122" s="31" t="s">
        <v>6625</v>
      </c>
      <c r="AA122" s="31" t="s">
        <v>635</v>
      </c>
      <c r="AB122" s="101" t="s">
        <v>1199</v>
      </c>
      <c r="AC122" s="1" t="s">
        <v>1132</v>
      </c>
      <c r="AD122" s="98" t="s">
        <v>1791</v>
      </c>
      <c r="AE122" s="1" t="s">
        <v>1595</v>
      </c>
      <c r="AF122" s="1" t="s">
        <v>1791</v>
      </c>
      <c r="AG122" s="1" t="s">
        <v>1596</v>
      </c>
      <c r="AH122" s="1" t="s">
        <v>174</v>
      </c>
      <c r="AI122" s="1" t="s">
        <v>3082</v>
      </c>
      <c r="AJ122" s="1" t="s">
        <v>379</v>
      </c>
    </row>
    <row r="123" spans="1:36" ht="126" customHeight="1" x14ac:dyDescent="0.2">
      <c r="A123" s="123">
        <v>122</v>
      </c>
      <c r="B123" s="3" t="s">
        <v>1157</v>
      </c>
      <c r="C123" s="2" t="s">
        <v>192</v>
      </c>
      <c r="D123" s="143"/>
      <c r="E123" s="101" t="s">
        <v>630</v>
      </c>
      <c r="F123" s="168" t="s">
        <v>1385</v>
      </c>
      <c r="G123" s="22">
        <v>8</v>
      </c>
      <c r="H123" s="1" t="s">
        <v>1161</v>
      </c>
      <c r="I123" s="1" t="s">
        <v>1250</v>
      </c>
      <c r="J123" s="1" t="s">
        <v>177</v>
      </c>
      <c r="K123" s="1" t="s">
        <v>1251</v>
      </c>
      <c r="L123" s="42" t="s">
        <v>1252</v>
      </c>
      <c r="M123" s="48">
        <v>-143</v>
      </c>
      <c r="N123" s="55" t="s">
        <v>1217</v>
      </c>
      <c r="O123" s="1" t="s">
        <v>1962</v>
      </c>
      <c r="P123" s="1" t="s">
        <v>379</v>
      </c>
      <c r="Q123" s="1" t="s">
        <v>379</v>
      </c>
      <c r="R123" s="1" t="s">
        <v>1507</v>
      </c>
      <c r="S123" s="1" t="s">
        <v>1508</v>
      </c>
      <c r="T123" s="1" t="s">
        <v>275</v>
      </c>
      <c r="U123" s="89" t="s">
        <v>379</v>
      </c>
      <c r="V123" s="1" t="s">
        <v>379</v>
      </c>
      <c r="W123" s="1" t="s">
        <v>379</v>
      </c>
      <c r="X123" s="1" t="s">
        <v>276</v>
      </c>
      <c r="Y123" s="1" t="s">
        <v>1768</v>
      </c>
      <c r="Z123" s="31" t="s">
        <v>6625</v>
      </c>
      <c r="AA123" s="31" t="s">
        <v>635</v>
      </c>
      <c r="AB123" s="101" t="s">
        <v>1284</v>
      </c>
      <c r="AC123" s="1" t="s">
        <v>1132</v>
      </c>
      <c r="AD123" s="98">
        <v>8946</v>
      </c>
      <c r="AE123" s="1" t="s">
        <v>1964</v>
      </c>
      <c r="AF123" s="4">
        <v>13737.458193979934</v>
      </c>
      <c r="AG123" s="1" t="s">
        <v>1596</v>
      </c>
      <c r="AH123" s="1" t="s">
        <v>174</v>
      </c>
      <c r="AI123" s="1" t="s">
        <v>3082</v>
      </c>
      <c r="AJ123" s="1" t="s">
        <v>379</v>
      </c>
    </row>
    <row r="124" spans="1:36" ht="126" customHeight="1" x14ac:dyDescent="0.2">
      <c r="A124" s="123">
        <v>123</v>
      </c>
      <c r="B124" s="3" t="s">
        <v>1157</v>
      </c>
      <c r="C124" s="2" t="s">
        <v>127</v>
      </c>
      <c r="D124" s="143"/>
      <c r="E124" s="101" t="s">
        <v>137</v>
      </c>
      <c r="F124" s="168" t="s">
        <v>534</v>
      </c>
      <c r="G124" s="22">
        <v>8</v>
      </c>
      <c r="H124" s="1" t="s">
        <v>1161</v>
      </c>
      <c r="I124" s="1" t="s">
        <v>1250</v>
      </c>
      <c r="J124" s="1" t="s">
        <v>177</v>
      </c>
      <c r="K124" s="1" t="s">
        <v>1251</v>
      </c>
      <c r="L124" s="42" t="s">
        <v>1252</v>
      </c>
      <c r="M124" s="48">
        <v>-143</v>
      </c>
      <c r="N124" s="55" t="s">
        <v>1217</v>
      </c>
      <c r="O124" s="1" t="s">
        <v>1962</v>
      </c>
      <c r="P124" s="1" t="s">
        <v>379</v>
      </c>
      <c r="Q124" s="1" t="s">
        <v>379</v>
      </c>
      <c r="R124" s="1" t="s">
        <v>1507</v>
      </c>
      <c r="S124" s="1" t="s">
        <v>1508</v>
      </c>
      <c r="T124" s="1" t="s">
        <v>275</v>
      </c>
      <c r="U124" s="89" t="s">
        <v>379</v>
      </c>
      <c r="V124" s="1" t="s">
        <v>379</v>
      </c>
      <c r="W124" s="1" t="s">
        <v>379</v>
      </c>
      <c r="X124" s="1" t="s">
        <v>276</v>
      </c>
      <c r="Y124" s="1" t="s">
        <v>1963</v>
      </c>
      <c r="Z124" s="31" t="s">
        <v>6625</v>
      </c>
      <c r="AA124" s="31" t="s">
        <v>635</v>
      </c>
      <c r="AB124" s="101" t="s">
        <v>1474</v>
      </c>
      <c r="AC124" s="1" t="s">
        <v>1132</v>
      </c>
      <c r="AD124" s="98">
        <v>8946</v>
      </c>
      <c r="AE124" s="1" t="s">
        <v>122</v>
      </c>
      <c r="AF124" s="4">
        <v>14169.732441471573</v>
      </c>
      <c r="AG124" s="1" t="s">
        <v>1596</v>
      </c>
      <c r="AH124" s="1" t="s">
        <v>174</v>
      </c>
      <c r="AI124" s="1" t="s">
        <v>3082</v>
      </c>
      <c r="AJ124" s="1" t="s">
        <v>379</v>
      </c>
    </row>
    <row r="125" spans="1:36" ht="126" customHeight="1" x14ac:dyDescent="0.2">
      <c r="A125" s="123">
        <v>124</v>
      </c>
      <c r="B125" s="3" t="s">
        <v>1157</v>
      </c>
      <c r="C125" s="2" t="s">
        <v>1253</v>
      </c>
      <c r="D125" s="143"/>
      <c r="E125" s="101" t="s">
        <v>2026</v>
      </c>
      <c r="F125" s="168" t="s">
        <v>2027</v>
      </c>
      <c r="G125" s="22">
        <v>10</v>
      </c>
      <c r="H125" s="1" t="s">
        <v>1161</v>
      </c>
      <c r="I125" s="1" t="s">
        <v>1602</v>
      </c>
      <c r="J125" s="1" t="s">
        <v>1188</v>
      </c>
      <c r="K125" s="1" t="s">
        <v>1875</v>
      </c>
      <c r="L125" s="42" t="s">
        <v>1876</v>
      </c>
      <c r="M125" s="48">
        <v>-143</v>
      </c>
      <c r="N125" s="55" t="s">
        <v>1217</v>
      </c>
      <c r="O125" s="1" t="s">
        <v>1506</v>
      </c>
      <c r="P125" s="1" t="s">
        <v>379</v>
      </c>
      <c r="Q125" s="1" t="s">
        <v>379</v>
      </c>
      <c r="R125" s="1" t="s">
        <v>1507</v>
      </c>
      <c r="S125" s="1" t="s">
        <v>1508</v>
      </c>
      <c r="T125" s="1" t="s">
        <v>275</v>
      </c>
      <c r="U125" s="89" t="s">
        <v>379</v>
      </c>
      <c r="V125" s="1" t="s">
        <v>379</v>
      </c>
      <c r="W125" s="1" t="s">
        <v>379</v>
      </c>
      <c r="X125" s="1" t="s">
        <v>276</v>
      </c>
      <c r="Y125" s="1" t="s">
        <v>1198</v>
      </c>
      <c r="Z125" s="31" t="s">
        <v>6625</v>
      </c>
      <c r="AA125" s="31" t="s">
        <v>635</v>
      </c>
      <c r="AB125" s="101" t="s">
        <v>1199</v>
      </c>
      <c r="AC125" s="1" t="s">
        <v>1132</v>
      </c>
      <c r="AD125" s="98" t="s">
        <v>1791</v>
      </c>
      <c r="AE125" s="1" t="s">
        <v>1595</v>
      </c>
      <c r="AF125" s="1" t="s">
        <v>1791</v>
      </c>
      <c r="AG125" s="1" t="s">
        <v>1596</v>
      </c>
      <c r="AH125" s="1" t="s">
        <v>174</v>
      </c>
      <c r="AI125" s="1" t="s">
        <v>3082</v>
      </c>
      <c r="AJ125" s="1" t="s">
        <v>379</v>
      </c>
    </row>
    <row r="126" spans="1:36" ht="126" customHeight="1" x14ac:dyDescent="0.2">
      <c r="A126" s="123">
        <v>125</v>
      </c>
      <c r="B126" s="3" t="s">
        <v>1157</v>
      </c>
      <c r="C126" s="2" t="s">
        <v>1253</v>
      </c>
      <c r="D126" s="143"/>
      <c r="E126" s="101" t="s">
        <v>630</v>
      </c>
      <c r="F126" s="168" t="s">
        <v>1385</v>
      </c>
      <c r="G126" s="22">
        <v>10</v>
      </c>
      <c r="H126" s="1" t="s">
        <v>1161</v>
      </c>
      <c r="I126" s="1" t="s">
        <v>1529</v>
      </c>
      <c r="J126" s="1" t="s">
        <v>177</v>
      </c>
      <c r="K126" s="1" t="s">
        <v>1248</v>
      </c>
      <c r="L126" s="42" t="s">
        <v>1249</v>
      </c>
      <c r="M126" s="48">
        <v>-143</v>
      </c>
      <c r="N126" s="55" t="s">
        <v>1217</v>
      </c>
      <c r="O126" s="1" t="s">
        <v>1962</v>
      </c>
      <c r="P126" s="1" t="s">
        <v>379</v>
      </c>
      <c r="Q126" s="1" t="s">
        <v>379</v>
      </c>
      <c r="R126" s="1" t="s">
        <v>1507</v>
      </c>
      <c r="S126" s="1" t="s">
        <v>1508</v>
      </c>
      <c r="T126" s="1" t="s">
        <v>275</v>
      </c>
      <c r="U126" s="89" t="s">
        <v>379</v>
      </c>
      <c r="V126" s="1" t="s">
        <v>379</v>
      </c>
      <c r="W126" s="1" t="s">
        <v>379</v>
      </c>
      <c r="X126" s="1" t="s">
        <v>276</v>
      </c>
      <c r="Y126" s="1" t="s">
        <v>1963</v>
      </c>
      <c r="Z126" s="31" t="s">
        <v>6625</v>
      </c>
      <c r="AA126" s="31" t="s">
        <v>635</v>
      </c>
      <c r="AB126" s="101" t="s">
        <v>1284</v>
      </c>
      <c r="AC126" s="1" t="s">
        <v>1132</v>
      </c>
      <c r="AD126" s="98">
        <v>10117</v>
      </c>
      <c r="AE126" s="1" t="s">
        <v>258</v>
      </c>
      <c r="AF126" s="4">
        <v>15710.702341137125</v>
      </c>
      <c r="AG126" s="1" t="s">
        <v>1596</v>
      </c>
      <c r="AH126" s="1" t="s">
        <v>174</v>
      </c>
      <c r="AI126" s="1" t="s">
        <v>3082</v>
      </c>
      <c r="AJ126" s="1" t="s">
        <v>379</v>
      </c>
    </row>
    <row r="127" spans="1:36" ht="126" customHeight="1" x14ac:dyDescent="0.2">
      <c r="A127" s="123">
        <v>126</v>
      </c>
      <c r="B127" s="3" t="s">
        <v>1157</v>
      </c>
      <c r="C127" s="2" t="s">
        <v>128</v>
      </c>
      <c r="D127" s="143"/>
      <c r="E127" s="101" t="s">
        <v>136</v>
      </c>
      <c r="F127" s="168" t="s">
        <v>534</v>
      </c>
      <c r="G127" s="22">
        <v>10</v>
      </c>
      <c r="H127" s="1" t="s">
        <v>1161</v>
      </c>
      <c r="I127" s="1" t="s">
        <v>1529</v>
      </c>
      <c r="J127" s="1" t="s">
        <v>177</v>
      </c>
      <c r="K127" s="1" t="s">
        <v>1248</v>
      </c>
      <c r="L127" s="42" t="s">
        <v>1249</v>
      </c>
      <c r="M127" s="48">
        <v>-143</v>
      </c>
      <c r="N127" s="55" t="s">
        <v>1217</v>
      </c>
      <c r="O127" s="1" t="s">
        <v>1962</v>
      </c>
      <c r="P127" s="1" t="s">
        <v>379</v>
      </c>
      <c r="Q127" s="1" t="s">
        <v>379</v>
      </c>
      <c r="R127" s="1" t="s">
        <v>1507</v>
      </c>
      <c r="S127" s="1" t="s">
        <v>1508</v>
      </c>
      <c r="T127" s="1" t="s">
        <v>275</v>
      </c>
      <c r="U127" s="89" t="s">
        <v>379</v>
      </c>
      <c r="V127" s="1" t="s">
        <v>379</v>
      </c>
      <c r="W127" s="1" t="s">
        <v>379</v>
      </c>
      <c r="X127" s="1" t="s">
        <v>276</v>
      </c>
      <c r="Y127" s="1" t="s">
        <v>1963</v>
      </c>
      <c r="Z127" s="31" t="s">
        <v>6625</v>
      </c>
      <c r="AA127" s="31" t="s">
        <v>635</v>
      </c>
      <c r="AB127" s="101" t="s">
        <v>1474</v>
      </c>
      <c r="AC127" s="1" t="s">
        <v>1132</v>
      </c>
      <c r="AD127" s="98">
        <v>10117</v>
      </c>
      <c r="AE127" s="1" t="s">
        <v>1432</v>
      </c>
      <c r="AF127" s="4">
        <v>15723.244147157191</v>
      </c>
      <c r="AG127" s="1" t="s">
        <v>1596</v>
      </c>
      <c r="AH127" s="1" t="s">
        <v>174</v>
      </c>
      <c r="AI127" s="1" t="s">
        <v>3082</v>
      </c>
      <c r="AJ127" s="1" t="s">
        <v>379</v>
      </c>
    </row>
    <row r="128" spans="1:36" ht="126" customHeight="1" x14ac:dyDescent="0.2">
      <c r="A128" s="123">
        <v>127</v>
      </c>
      <c r="B128" s="3" t="s">
        <v>1157</v>
      </c>
      <c r="C128" s="2" t="s">
        <v>1530</v>
      </c>
      <c r="D128" s="144"/>
      <c r="E128" s="101" t="s">
        <v>1531</v>
      </c>
      <c r="F128" s="168" t="s">
        <v>2027</v>
      </c>
      <c r="G128" s="22">
        <v>12</v>
      </c>
      <c r="H128" s="1" t="s">
        <v>1161</v>
      </c>
      <c r="I128" s="1" t="s">
        <v>1532</v>
      </c>
      <c r="J128" s="1" t="s">
        <v>1188</v>
      </c>
      <c r="K128" s="1" t="s">
        <v>1533</v>
      </c>
      <c r="L128" s="42" t="s">
        <v>1534</v>
      </c>
      <c r="M128" s="48">
        <v>-143</v>
      </c>
      <c r="N128" s="55" t="s">
        <v>1217</v>
      </c>
      <c r="O128" s="1" t="s">
        <v>1506</v>
      </c>
      <c r="P128" s="1" t="s">
        <v>379</v>
      </c>
      <c r="Q128" s="1" t="s">
        <v>379</v>
      </c>
      <c r="R128" s="1" t="s">
        <v>1507</v>
      </c>
      <c r="S128" s="1" t="s">
        <v>1508</v>
      </c>
      <c r="T128" s="1" t="s">
        <v>275</v>
      </c>
      <c r="U128" s="89" t="s">
        <v>379</v>
      </c>
      <c r="V128" s="1" t="s">
        <v>379</v>
      </c>
      <c r="W128" s="1" t="s">
        <v>379</v>
      </c>
      <c r="X128" s="1" t="s">
        <v>276</v>
      </c>
      <c r="Y128" s="1" t="s">
        <v>1198</v>
      </c>
      <c r="Z128" s="31" t="s">
        <v>6625</v>
      </c>
      <c r="AA128" s="31" t="s">
        <v>635</v>
      </c>
      <c r="AB128" s="101" t="s">
        <v>1199</v>
      </c>
      <c r="AC128" s="1" t="s">
        <v>1132</v>
      </c>
      <c r="AD128" s="98" t="s">
        <v>1791</v>
      </c>
      <c r="AE128" s="1" t="s">
        <v>1595</v>
      </c>
      <c r="AF128" s="1" t="s">
        <v>1791</v>
      </c>
      <c r="AG128" s="1" t="s">
        <v>1596</v>
      </c>
      <c r="AH128" s="1" t="s">
        <v>174</v>
      </c>
      <c r="AI128" s="1" t="s">
        <v>3082</v>
      </c>
      <c r="AJ128" s="1" t="s">
        <v>379</v>
      </c>
    </row>
    <row r="129" spans="1:36" ht="126" customHeight="1" x14ac:dyDescent="0.2">
      <c r="A129" s="123">
        <v>128</v>
      </c>
      <c r="B129" s="3" t="s">
        <v>1157</v>
      </c>
      <c r="C129" s="2" t="s">
        <v>1530</v>
      </c>
      <c r="D129" s="143"/>
      <c r="E129" s="101" t="s">
        <v>630</v>
      </c>
      <c r="F129" s="168" t="s">
        <v>1385</v>
      </c>
      <c r="G129" s="22">
        <v>12</v>
      </c>
      <c r="H129" s="1" t="s">
        <v>1161</v>
      </c>
      <c r="I129" s="1" t="s">
        <v>1535</v>
      </c>
      <c r="J129" s="1" t="s">
        <v>177</v>
      </c>
      <c r="K129" s="1" t="s">
        <v>1390</v>
      </c>
      <c r="L129" s="42" t="s">
        <v>1391</v>
      </c>
      <c r="M129" s="48">
        <v>-143</v>
      </c>
      <c r="N129" s="55" t="s">
        <v>1217</v>
      </c>
      <c r="O129" s="1" t="s">
        <v>1506</v>
      </c>
      <c r="P129" s="1" t="s">
        <v>379</v>
      </c>
      <c r="Q129" s="1" t="s">
        <v>379</v>
      </c>
      <c r="R129" s="1" t="s">
        <v>1507</v>
      </c>
      <c r="S129" s="1" t="s">
        <v>1508</v>
      </c>
      <c r="T129" s="1" t="s">
        <v>275</v>
      </c>
      <c r="U129" s="89" t="s">
        <v>379</v>
      </c>
      <c r="V129" s="1" t="s">
        <v>379</v>
      </c>
      <c r="W129" s="1" t="s">
        <v>379</v>
      </c>
      <c r="X129" s="1" t="s">
        <v>276</v>
      </c>
      <c r="Y129" s="1" t="s">
        <v>1963</v>
      </c>
      <c r="Z129" s="31" t="s">
        <v>6625</v>
      </c>
      <c r="AA129" s="31" t="s">
        <v>635</v>
      </c>
      <c r="AB129" s="101" t="s">
        <v>1284</v>
      </c>
      <c r="AC129" s="1" t="s">
        <v>1132</v>
      </c>
      <c r="AD129" s="98">
        <v>11998</v>
      </c>
      <c r="AE129" s="1" t="s">
        <v>1432</v>
      </c>
      <c r="AF129" s="4">
        <v>18632.94314381271</v>
      </c>
      <c r="AG129" s="1" t="s">
        <v>1596</v>
      </c>
      <c r="AH129" s="1" t="s">
        <v>174</v>
      </c>
      <c r="AI129" s="1" t="s">
        <v>3082</v>
      </c>
      <c r="AJ129" s="1" t="s">
        <v>379</v>
      </c>
    </row>
    <row r="130" spans="1:36" ht="126" customHeight="1" x14ac:dyDescent="0.2">
      <c r="A130" s="123">
        <v>129</v>
      </c>
      <c r="B130" s="3" t="s">
        <v>1157</v>
      </c>
      <c r="C130" s="2" t="s">
        <v>129</v>
      </c>
      <c r="D130" s="143"/>
      <c r="E130" s="101" t="s">
        <v>135</v>
      </c>
      <c r="F130" s="168" t="s">
        <v>534</v>
      </c>
      <c r="G130" s="22">
        <v>12</v>
      </c>
      <c r="H130" s="1" t="s">
        <v>1161</v>
      </c>
      <c r="I130" s="1" t="s">
        <v>1535</v>
      </c>
      <c r="J130" s="1" t="s">
        <v>177</v>
      </c>
      <c r="K130" s="1" t="s">
        <v>1390</v>
      </c>
      <c r="L130" s="42" t="s">
        <v>1391</v>
      </c>
      <c r="M130" s="48">
        <v>-143</v>
      </c>
      <c r="N130" s="55" t="s">
        <v>1217</v>
      </c>
      <c r="O130" s="1" t="s">
        <v>1506</v>
      </c>
      <c r="P130" s="1" t="s">
        <v>379</v>
      </c>
      <c r="Q130" s="1" t="s">
        <v>379</v>
      </c>
      <c r="R130" s="1" t="s">
        <v>1507</v>
      </c>
      <c r="S130" s="1" t="s">
        <v>1508</v>
      </c>
      <c r="T130" s="1" t="s">
        <v>275</v>
      </c>
      <c r="U130" s="89" t="s">
        <v>379</v>
      </c>
      <c r="V130" s="1" t="s">
        <v>379</v>
      </c>
      <c r="W130" s="1" t="s">
        <v>379</v>
      </c>
      <c r="X130" s="1" t="s">
        <v>276</v>
      </c>
      <c r="Y130" s="1" t="s">
        <v>1963</v>
      </c>
      <c r="Z130" s="31" t="s">
        <v>6625</v>
      </c>
      <c r="AA130" s="31" t="s">
        <v>635</v>
      </c>
      <c r="AB130" s="101" t="s">
        <v>1474</v>
      </c>
      <c r="AC130" s="1" t="s">
        <v>1132</v>
      </c>
      <c r="AD130" s="98">
        <v>11998</v>
      </c>
      <c r="AE130" s="1" t="s">
        <v>123</v>
      </c>
      <c r="AF130" s="4">
        <v>18795.986622073578</v>
      </c>
      <c r="AG130" s="1" t="s">
        <v>1596</v>
      </c>
      <c r="AH130" s="1" t="s">
        <v>174</v>
      </c>
      <c r="AI130" s="1" t="s">
        <v>3082</v>
      </c>
      <c r="AJ130" s="1" t="s">
        <v>379</v>
      </c>
    </row>
    <row r="131" spans="1:36" ht="126" customHeight="1" x14ac:dyDescent="0.2">
      <c r="A131" s="123">
        <v>130</v>
      </c>
      <c r="B131" s="3" t="s">
        <v>1157</v>
      </c>
      <c r="C131" s="2" t="s">
        <v>1392</v>
      </c>
      <c r="D131" s="144"/>
      <c r="E131" s="101" t="s">
        <v>1531</v>
      </c>
      <c r="F131" s="168" t="s">
        <v>2027</v>
      </c>
      <c r="G131" s="22">
        <v>14</v>
      </c>
      <c r="H131" s="1" t="s">
        <v>1161</v>
      </c>
      <c r="I131" s="1" t="s">
        <v>1356</v>
      </c>
      <c r="J131" s="1" t="s">
        <v>1188</v>
      </c>
      <c r="K131" s="1" t="s">
        <v>1357</v>
      </c>
      <c r="L131" s="42" t="s">
        <v>1857</v>
      </c>
      <c r="M131" s="48">
        <v>-143</v>
      </c>
      <c r="N131" s="55" t="s">
        <v>1217</v>
      </c>
      <c r="O131" s="1" t="s">
        <v>1506</v>
      </c>
      <c r="P131" s="1" t="s">
        <v>379</v>
      </c>
      <c r="Q131" s="1" t="s">
        <v>379</v>
      </c>
      <c r="R131" s="1" t="s">
        <v>1507</v>
      </c>
      <c r="S131" s="1" t="s">
        <v>1508</v>
      </c>
      <c r="T131" s="1" t="s">
        <v>275</v>
      </c>
      <c r="U131" s="89" t="s">
        <v>379</v>
      </c>
      <c r="V131" s="1" t="s">
        <v>379</v>
      </c>
      <c r="W131" s="1" t="s">
        <v>379</v>
      </c>
      <c r="X131" s="1" t="s">
        <v>276</v>
      </c>
      <c r="Y131" s="1" t="s">
        <v>1198</v>
      </c>
      <c r="Z131" s="31" t="s">
        <v>6625</v>
      </c>
      <c r="AA131" s="31" t="s">
        <v>635</v>
      </c>
      <c r="AB131" s="101" t="s">
        <v>1199</v>
      </c>
      <c r="AC131" s="1" t="s">
        <v>1132</v>
      </c>
      <c r="AD131" s="98" t="s">
        <v>1791</v>
      </c>
      <c r="AE131" s="1" t="s">
        <v>1595</v>
      </c>
      <c r="AF131" s="1" t="s">
        <v>1791</v>
      </c>
      <c r="AG131" s="1" t="s">
        <v>1596</v>
      </c>
      <c r="AH131" s="1" t="s">
        <v>174</v>
      </c>
      <c r="AI131" s="1" t="s">
        <v>3082</v>
      </c>
      <c r="AJ131" s="1" t="s">
        <v>379</v>
      </c>
    </row>
    <row r="132" spans="1:36" ht="126" customHeight="1" x14ac:dyDescent="0.2">
      <c r="A132" s="123">
        <v>131</v>
      </c>
      <c r="B132" s="3" t="s">
        <v>1157</v>
      </c>
      <c r="C132" s="2" t="s">
        <v>1392</v>
      </c>
      <c r="D132" s="143"/>
      <c r="E132" s="101" t="s">
        <v>630</v>
      </c>
      <c r="F132" s="168" t="s">
        <v>1385</v>
      </c>
      <c r="G132" s="22">
        <v>14</v>
      </c>
      <c r="H132" s="1" t="s">
        <v>1161</v>
      </c>
      <c r="I132" s="1" t="s">
        <v>1858</v>
      </c>
      <c r="J132" s="1" t="s">
        <v>177</v>
      </c>
      <c r="K132" s="1" t="s">
        <v>800</v>
      </c>
      <c r="L132" s="42" t="s">
        <v>809</v>
      </c>
      <c r="M132" s="48">
        <v>-143</v>
      </c>
      <c r="N132" s="55" t="s">
        <v>1217</v>
      </c>
      <c r="O132" s="1" t="s">
        <v>1506</v>
      </c>
      <c r="P132" s="1" t="s">
        <v>379</v>
      </c>
      <c r="Q132" s="1" t="s">
        <v>379</v>
      </c>
      <c r="R132" s="1" t="s">
        <v>1507</v>
      </c>
      <c r="S132" s="1" t="s">
        <v>1508</v>
      </c>
      <c r="T132" s="1" t="s">
        <v>275</v>
      </c>
      <c r="U132" s="89" t="s">
        <v>379</v>
      </c>
      <c r="V132" s="1" t="s">
        <v>379</v>
      </c>
      <c r="W132" s="1" t="s">
        <v>379</v>
      </c>
      <c r="X132" s="1" t="s">
        <v>276</v>
      </c>
      <c r="Y132" s="1" t="s">
        <v>1670</v>
      </c>
      <c r="Z132" s="31" t="s">
        <v>6625</v>
      </c>
      <c r="AA132" s="31" t="s">
        <v>635</v>
      </c>
      <c r="AB132" s="101" t="s">
        <v>1284</v>
      </c>
      <c r="AC132" s="1" t="s">
        <v>1132</v>
      </c>
      <c r="AD132" s="98">
        <v>12901</v>
      </c>
      <c r="AE132" s="1" t="s">
        <v>172</v>
      </c>
      <c r="AF132" s="4">
        <v>20451.505016722407</v>
      </c>
      <c r="AG132" s="1" t="s">
        <v>1596</v>
      </c>
      <c r="AH132" s="1" t="s">
        <v>174</v>
      </c>
      <c r="AI132" s="1" t="s">
        <v>3082</v>
      </c>
      <c r="AJ132" s="1" t="s">
        <v>379</v>
      </c>
    </row>
    <row r="133" spans="1:36" ht="126" customHeight="1" x14ac:dyDescent="0.2">
      <c r="A133" s="123">
        <v>132</v>
      </c>
      <c r="B133" s="3" t="s">
        <v>1157</v>
      </c>
      <c r="C133" s="2" t="s">
        <v>130</v>
      </c>
      <c r="D133" s="143"/>
      <c r="E133" s="101" t="s">
        <v>134</v>
      </c>
      <c r="F133" s="168" t="s">
        <v>534</v>
      </c>
      <c r="G133" s="22">
        <v>14</v>
      </c>
      <c r="H133" s="1" t="s">
        <v>1161</v>
      </c>
      <c r="I133" s="1" t="s">
        <v>1858</v>
      </c>
      <c r="J133" s="1" t="s">
        <v>177</v>
      </c>
      <c r="K133" s="1" t="s">
        <v>800</v>
      </c>
      <c r="L133" s="42" t="s">
        <v>809</v>
      </c>
      <c r="M133" s="48">
        <v>-143</v>
      </c>
      <c r="N133" s="55" t="s">
        <v>1217</v>
      </c>
      <c r="O133" s="1" t="s">
        <v>1506</v>
      </c>
      <c r="P133" s="1" t="s">
        <v>379</v>
      </c>
      <c r="Q133" s="1" t="s">
        <v>379</v>
      </c>
      <c r="R133" s="1" t="s">
        <v>1507</v>
      </c>
      <c r="S133" s="1" t="s">
        <v>1508</v>
      </c>
      <c r="T133" s="1" t="s">
        <v>275</v>
      </c>
      <c r="U133" s="89" t="s">
        <v>379</v>
      </c>
      <c r="V133" s="1" t="s">
        <v>379</v>
      </c>
      <c r="W133" s="1" t="s">
        <v>379</v>
      </c>
      <c r="X133" s="1" t="s">
        <v>276</v>
      </c>
      <c r="Y133" s="1" t="s">
        <v>1670</v>
      </c>
      <c r="Z133" s="31" t="s">
        <v>6625</v>
      </c>
      <c r="AA133" s="31" t="s">
        <v>635</v>
      </c>
      <c r="AB133" s="101" t="s">
        <v>1474</v>
      </c>
      <c r="AC133" s="1" t="s">
        <v>1132</v>
      </c>
      <c r="AD133" s="98">
        <v>12901</v>
      </c>
      <c r="AE133" s="1" t="s">
        <v>2626</v>
      </c>
      <c r="AF133" s="4">
        <v>20175.585284280936</v>
      </c>
      <c r="AG133" s="1" t="s">
        <v>1596</v>
      </c>
      <c r="AH133" s="1" t="s">
        <v>174</v>
      </c>
      <c r="AI133" s="1" t="s">
        <v>3082</v>
      </c>
      <c r="AJ133" s="1" t="s">
        <v>379</v>
      </c>
    </row>
    <row r="134" spans="1:36" ht="126" customHeight="1" x14ac:dyDescent="0.2">
      <c r="A134" s="123">
        <v>133</v>
      </c>
      <c r="B134" s="3" t="s">
        <v>1157</v>
      </c>
      <c r="C134" s="2" t="s">
        <v>1061</v>
      </c>
      <c r="D134" s="144"/>
      <c r="E134" s="101" t="s">
        <v>1531</v>
      </c>
      <c r="F134" s="168" t="s">
        <v>2027</v>
      </c>
      <c r="G134" s="22">
        <v>17</v>
      </c>
      <c r="H134" s="1" t="s">
        <v>1161</v>
      </c>
      <c r="I134" s="1" t="s">
        <v>567</v>
      </c>
      <c r="J134" s="1" t="s">
        <v>1188</v>
      </c>
      <c r="K134" s="1" t="s">
        <v>568</v>
      </c>
      <c r="L134" s="42" t="s">
        <v>569</v>
      </c>
      <c r="M134" s="48">
        <v>-143</v>
      </c>
      <c r="N134" s="55" t="s">
        <v>1217</v>
      </c>
      <c r="O134" s="1" t="s">
        <v>1506</v>
      </c>
      <c r="P134" s="1" t="s">
        <v>379</v>
      </c>
      <c r="Q134" s="1" t="s">
        <v>379</v>
      </c>
      <c r="R134" s="1" t="s">
        <v>1507</v>
      </c>
      <c r="S134" s="1" t="s">
        <v>1508</v>
      </c>
      <c r="T134" s="1" t="s">
        <v>275</v>
      </c>
      <c r="U134" s="89" t="s">
        <v>379</v>
      </c>
      <c r="V134" s="1" t="s">
        <v>379</v>
      </c>
      <c r="W134" s="1" t="s">
        <v>379</v>
      </c>
      <c r="X134" s="1" t="s">
        <v>276</v>
      </c>
      <c r="Y134" s="1" t="s">
        <v>1198</v>
      </c>
      <c r="Z134" s="31" t="s">
        <v>6625</v>
      </c>
      <c r="AA134" s="31" t="s">
        <v>635</v>
      </c>
      <c r="AB134" s="101" t="s">
        <v>1199</v>
      </c>
      <c r="AC134" s="1" t="s">
        <v>1132</v>
      </c>
      <c r="AD134" s="98" t="s">
        <v>1791</v>
      </c>
      <c r="AE134" s="1" t="s">
        <v>1595</v>
      </c>
      <c r="AF134" s="1" t="s">
        <v>1791</v>
      </c>
      <c r="AG134" s="1" t="s">
        <v>1596</v>
      </c>
      <c r="AH134" s="1" t="s">
        <v>174</v>
      </c>
      <c r="AI134" s="1" t="s">
        <v>3082</v>
      </c>
      <c r="AJ134" s="1" t="s">
        <v>379</v>
      </c>
    </row>
    <row r="135" spans="1:36" ht="126" customHeight="1" x14ac:dyDescent="0.2">
      <c r="A135" s="123">
        <v>134</v>
      </c>
      <c r="B135" s="3" t="s">
        <v>1157</v>
      </c>
      <c r="C135" s="2" t="s">
        <v>1061</v>
      </c>
      <c r="D135" s="143"/>
      <c r="E135" s="101" t="s">
        <v>630</v>
      </c>
      <c r="F135" s="168" t="s">
        <v>1385</v>
      </c>
      <c r="G135" s="22">
        <v>17</v>
      </c>
      <c r="H135" s="1" t="s">
        <v>1161</v>
      </c>
      <c r="I135" s="1" t="s">
        <v>570</v>
      </c>
      <c r="J135" s="1" t="s">
        <v>177</v>
      </c>
      <c r="K135" s="1" t="s">
        <v>571</v>
      </c>
      <c r="L135" s="42" t="s">
        <v>572</v>
      </c>
      <c r="M135" s="48">
        <v>-143</v>
      </c>
      <c r="N135" s="55" t="s">
        <v>1217</v>
      </c>
      <c r="O135" s="1" t="s">
        <v>1506</v>
      </c>
      <c r="P135" s="1" t="s">
        <v>379</v>
      </c>
      <c r="Q135" s="1" t="s">
        <v>379</v>
      </c>
      <c r="R135" s="1" t="s">
        <v>1507</v>
      </c>
      <c r="S135" s="1" t="s">
        <v>1508</v>
      </c>
      <c r="T135" s="1" t="s">
        <v>275</v>
      </c>
      <c r="U135" s="89" t="s">
        <v>379</v>
      </c>
      <c r="V135" s="1" t="s">
        <v>379</v>
      </c>
      <c r="W135" s="1" t="s">
        <v>379</v>
      </c>
      <c r="X135" s="1" t="s">
        <v>276</v>
      </c>
      <c r="Y135" s="1" t="s">
        <v>1295</v>
      </c>
      <c r="Z135" s="31" t="s">
        <v>6625</v>
      </c>
      <c r="AA135" s="31" t="s">
        <v>635</v>
      </c>
      <c r="AB135" s="101" t="s">
        <v>1284</v>
      </c>
      <c r="AC135" s="1" t="s">
        <v>1132</v>
      </c>
      <c r="AD135" s="98">
        <v>14365</v>
      </c>
      <c r="AE135" s="1" t="s">
        <v>1671</v>
      </c>
      <c r="AF135" s="4">
        <v>22605</v>
      </c>
      <c r="AG135" s="1" t="s">
        <v>1596</v>
      </c>
      <c r="AH135" s="1" t="s">
        <v>174</v>
      </c>
      <c r="AI135" s="1" t="s">
        <v>3082</v>
      </c>
      <c r="AJ135" s="1" t="s">
        <v>379</v>
      </c>
    </row>
    <row r="136" spans="1:36" ht="126" customHeight="1" x14ac:dyDescent="0.2">
      <c r="A136" s="123">
        <v>135</v>
      </c>
      <c r="B136" s="3" t="s">
        <v>1157</v>
      </c>
      <c r="C136" s="2" t="s">
        <v>131</v>
      </c>
      <c r="D136" s="143"/>
      <c r="E136" s="101" t="s">
        <v>133</v>
      </c>
      <c r="F136" s="168" t="s">
        <v>534</v>
      </c>
      <c r="G136" s="22">
        <v>17</v>
      </c>
      <c r="H136" s="1" t="s">
        <v>1161</v>
      </c>
      <c r="I136" s="1" t="s">
        <v>570</v>
      </c>
      <c r="J136" s="1" t="s">
        <v>177</v>
      </c>
      <c r="K136" s="1" t="s">
        <v>571</v>
      </c>
      <c r="L136" s="42" t="s">
        <v>572</v>
      </c>
      <c r="M136" s="48">
        <v>-143</v>
      </c>
      <c r="N136" s="55" t="s">
        <v>1217</v>
      </c>
      <c r="O136" s="1" t="s">
        <v>1506</v>
      </c>
      <c r="P136" s="1" t="s">
        <v>379</v>
      </c>
      <c r="Q136" s="1" t="s">
        <v>379</v>
      </c>
      <c r="R136" s="1" t="s">
        <v>1507</v>
      </c>
      <c r="S136" s="1" t="s">
        <v>1508</v>
      </c>
      <c r="T136" s="1" t="s">
        <v>275</v>
      </c>
      <c r="U136" s="89" t="s">
        <v>379</v>
      </c>
      <c r="V136" s="1" t="s">
        <v>379</v>
      </c>
      <c r="W136" s="1" t="s">
        <v>379</v>
      </c>
      <c r="X136" s="1" t="s">
        <v>276</v>
      </c>
      <c r="Y136" s="1" t="s">
        <v>1295</v>
      </c>
      <c r="Z136" s="31" t="s">
        <v>6625</v>
      </c>
      <c r="AA136" s="31" t="s">
        <v>635</v>
      </c>
      <c r="AB136" s="101" t="s">
        <v>1474</v>
      </c>
      <c r="AC136" s="1" t="s">
        <v>1132</v>
      </c>
      <c r="AD136" s="98">
        <v>14365</v>
      </c>
      <c r="AE136" s="1" t="s">
        <v>645</v>
      </c>
      <c r="AF136" s="4">
        <v>22203.177257525083</v>
      </c>
      <c r="AG136" s="1" t="s">
        <v>1596</v>
      </c>
      <c r="AH136" s="1" t="s">
        <v>174</v>
      </c>
      <c r="AI136" s="1" t="s">
        <v>3082</v>
      </c>
      <c r="AJ136" s="1" t="s">
        <v>379</v>
      </c>
    </row>
    <row r="137" spans="1:36" ht="126" customHeight="1" x14ac:dyDescent="0.2">
      <c r="A137" s="123">
        <v>136</v>
      </c>
      <c r="B137" s="3" t="s">
        <v>1157</v>
      </c>
      <c r="C137" s="2" t="s">
        <v>573</v>
      </c>
      <c r="D137" s="144"/>
      <c r="E137" s="101" t="s">
        <v>1531</v>
      </c>
      <c r="F137" s="168" t="s">
        <v>2027</v>
      </c>
      <c r="G137" s="22">
        <v>20</v>
      </c>
      <c r="H137" s="1" t="s">
        <v>1161</v>
      </c>
      <c r="I137" s="1" t="s">
        <v>574</v>
      </c>
      <c r="J137" s="1" t="s">
        <v>1188</v>
      </c>
      <c r="K137" s="1" t="s">
        <v>575</v>
      </c>
      <c r="L137" s="42" t="s">
        <v>576</v>
      </c>
      <c r="M137" s="48">
        <v>-143</v>
      </c>
      <c r="N137" s="55" t="s">
        <v>1217</v>
      </c>
      <c r="O137" s="1" t="s">
        <v>1506</v>
      </c>
      <c r="P137" s="1" t="s">
        <v>379</v>
      </c>
      <c r="Q137" s="1" t="s">
        <v>379</v>
      </c>
      <c r="R137" s="1" t="s">
        <v>1507</v>
      </c>
      <c r="S137" s="1" t="s">
        <v>1508</v>
      </c>
      <c r="T137" s="1" t="s">
        <v>275</v>
      </c>
      <c r="U137" s="89" t="s">
        <v>379</v>
      </c>
      <c r="V137" s="1" t="s">
        <v>379</v>
      </c>
      <c r="W137" s="1" t="s">
        <v>379</v>
      </c>
      <c r="X137" s="1" t="s">
        <v>276</v>
      </c>
      <c r="Y137" s="1" t="s">
        <v>1198</v>
      </c>
      <c r="Z137" s="31" t="s">
        <v>6625</v>
      </c>
      <c r="AA137" s="31" t="s">
        <v>635</v>
      </c>
      <c r="AB137" s="101" t="s">
        <v>1199</v>
      </c>
      <c r="AC137" s="1" t="s">
        <v>1132</v>
      </c>
      <c r="AD137" s="98" t="s">
        <v>1791</v>
      </c>
      <c r="AE137" s="1" t="s">
        <v>1595</v>
      </c>
      <c r="AF137" s="1" t="s">
        <v>1791</v>
      </c>
      <c r="AG137" s="1" t="s">
        <v>1596</v>
      </c>
      <c r="AH137" s="1" t="s">
        <v>174</v>
      </c>
      <c r="AI137" s="1" t="s">
        <v>3082</v>
      </c>
      <c r="AJ137" s="1" t="s">
        <v>379</v>
      </c>
    </row>
    <row r="138" spans="1:36" ht="126" customHeight="1" x14ac:dyDescent="0.2">
      <c r="A138" s="123">
        <v>137</v>
      </c>
      <c r="B138" s="3" t="s">
        <v>1157</v>
      </c>
      <c r="C138" s="2" t="s">
        <v>573</v>
      </c>
      <c r="D138" s="143"/>
      <c r="E138" s="101" t="s">
        <v>630</v>
      </c>
      <c r="F138" s="168" t="s">
        <v>1385</v>
      </c>
      <c r="G138" s="22">
        <v>20</v>
      </c>
      <c r="H138" s="1" t="s">
        <v>1161</v>
      </c>
      <c r="I138" s="1" t="s">
        <v>577</v>
      </c>
      <c r="J138" s="1" t="s">
        <v>177</v>
      </c>
      <c r="K138" s="1" t="s">
        <v>578</v>
      </c>
      <c r="L138" s="42" t="s">
        <v>579</v>
      </c>
      <c r="M138" s="48">
        <v>-143</v>
      </c>
      <c r="N138" s="55" t="s">
        <v>1217</v>
      </c>
      <c r="O138" s="1" t="s">
        <v>1506</v>
      </c>
      <c r="P138" s="1" t="s">
        <v>379</v>
      </c>
      <c r="Q138" s="1" t="s">
        <v>379</v>
      </c>
      <c r="R138" s="1" t="s">
        <v>1507</v>
      </c>
      <c r="S138" s="1" t="s">
        <v>1508</v>
      </c>
      <c r="T138" s="1" t="s">
        <v>275</v>
      </c>
      <c r="U138" s="89" t="s">
        <v>379</v>
      </c>
      <c r="V138" s="1" t="s">
        <v>379</v>
      </c>
      <c r="W138" s="1" t="s">
        <v>379</v>
      </c>
      <c r="X138" s="1" t="s">
        <v>276</v>
      </c>
      <c r="Y138" s="1" t="s">
        <v>1963</v>
      </c>
      <c r="Z138" s="31" t="s">
        <v>6625</v>
      </c>
      <c r="AA138" s="31" t="s">
        <v>635</v>
      </c>
      <c r="AB138" s="101" t="s">
        <v>1284</v>
      </c>
      <c r="AC138" s="1" t="s">
        <v>1132</v>
      </c>
      <c r="AD138" s="98">
        <v>15861.204013377926</v>
      </c>
      <c r="AE138" s="1" t="s">
        <v>1983</v>
      </c>
      <c r="AF138" s="4">
        <v>25054.347826086956</v>
      </c>
      <c r="AG138" s="1" t="s">
        <v>1596</v>
      </c>
      <c r="AH138" s="1" t="s">
        <v>174</v>
      </c>
      <c r="AI138" s="1" t="s">
        <v>3082</v>
      </c>
      <c r="AJ138" s="1" t="s">
        <v>379</v>
      </c>
    </row>
    <row r="139" spans="1:36" ht="126" customHeight="1" x14ac:dyDescent="0.2">
      <c r="A139" s="123">
        <v>138</v>
      </c>
      <c r="B139" s="3" t="s">
        <v>1157</v>
      </c>
      <c r="C139" s="2" t="s">
        <v>132</v>
      </c>
      <c r="D139" s="143"/>
      <c r="E139" s="101" t="s">
        <v>141</v>
      </c>
      <c r="F139" s="168" t="s">
        <v>534</v>
      </c>
      <c r="G139" s="22">
        <v>20</v>
      </c>
      <c r="H139" s="1" t="s">
        <v>1161</v>
      </c>
      <c r="I139" s="1" t="s">
        <v>577</v>
      </c>
      <c r="J139" s="1" t="s">
        <v>177</v>
      </c>
      <c r="K139" s="1" t="s">
        <v>578</v>
      </c>
      <c r="L139" s="42" t="s">
        <v>579</v>
      </c>
      <c r="M139" s="48">
        <v>-143</v>
      </c>
      <c r="N139" s="55" t="s">
        <v>1217</v>
      </c>
      <c r="O139" s="1" t="s">
        <v>1506</v>
      </c>
      <c r="P139" s="1" t="s">
        <v>379</v>
      </c>
      <c r="Q139" s="1" t="s">
        <v>379</v>
      </c>
      <c r="R139" s="1" t="s">
        <v>1507</v>
      </c>
      <c r="S139" s="1" t="s">
        <v>1508</v>
      </c>
      <c r="T139" s="1" t="s">
        <v>275</v>
      </c>
      <c r="U139" s="89" t="s">
        <v>379</v>
      </c>
      <c r="V139" s="1" t="s">
        <v>379</v>
      </c>
      <c r="W139" s="1" t="s">
        <v>379</v>
      </c>
      <c r="X139" s="1" t="s">
        <v>276</v>
      </c>
      <c r="Y139" s="1" t="s">
        <v>1963</v>
      </c>
      <c r="Z139" s="31" t="s">
        <v>6625</v>
      </c>
      <c r="AA139" s="31" t="s">
        <v>635</v>
      </c>
      <c r="AB139" s="101" t="s">
        <v>1474</v>
      </c>
      <c r="AC139" s="1" t="s">
        <v>1132</v>
      </c>
      <c r="AD139" s="98">
        <v>15861.204013377926</v>
      </c>
      <c r="AE139" s="1" t="s">
        <v>1658</v>
      </c>
      <c r="AF139" s="4">
        <v>24252</v>
      </c>
      <c r="AG139" s="1" t="s">
        <v>1596</v>
      </c>
      <c r="AH139" s="1" t="s">
        <v>174</v>
      </c>
      <c r="AI139" s="1" t="s">
        <v>3082</v>
      </c>
      <c r="AJ139" s="1" t="s">
        <v>379</v>
      </c>
    </row>
    <row r="140" spans="1:36" ht="126" customHeight="1" x14ac:dyDescent="0.2">
      <c r="A140" s="123">
        <v>139</v>
      </c>
      <c r="B140" s="3" t="s">
        <v>1157</v>
      </c>
      <c r="C140" s="2" t="s">
        <v>2514</v>
      </c>
      <c r="D140" s="144"/>
      <c r="E140" s="101" t="s">
        <v>2515</v>
      </c>
      <c r="F140" s="168" t="s">
        <v>1385</v>
      </c>
      <c r="G140" s="22">
        <v>3</v>
      </c>
      <c r="H140" s="1" t="s">
        <v>1161</v>
      </c>
      <c r="I140" s="3" t="s">
        <v>1733</v>
      </c>
      <c r="J140" s="1" t="s">
        <v>350</v>
      </c>
      <c r="K140" s="1" t="s">
        <v>1734</v>
      </c>
      <c r="L140" s="42" t="s">
        <v>1735</v>
      </c>
      <c r="M140" s="48">
        <v>-105</v>
      </c>
      <c r="N140" s="55" t="s">
        <v>1217</v>
      </c>
      <c r="O140" s="1" t="s">
        <v>1506</v>
      </c>
      <c r="P140" s="1" t="s">
        <v>379</v>
      </c>
      <c r="Q140" s="1" t="s">
        <v>379</v>
      </c>
      <c r="R140" s="1" t="s">
        <v>1507</v>
      </c>
      <c r="S140" s="1" t="s">
        <v>1508</v>
      </c>
      <c r="T140" s="1" t="s">
        <v>275</v>
      </c>
      <c r="U140" s="89" t="s">
        <v>379</v>
      </c>
      <c r="V140" s="1" t="s">
        <v>379</v>
      </c>
      <c r="W140" s="1" t="s">
        <v>379</v>
      </c>
      <c r="X140" s="1" t="s">
        <v>276</v>
      </c>
      <c r="Y140" s="1" t="s">
        <v>1736</v>
      </c>
      <c r="Z140" s="31" t="s">
        <v>6625</v>
      </c>
      <c r="AA140" s="31" t="s">
        <v>635</v>
      </c>
      <c r="AB140" s="101" t="s">
        <v>1284</v>
      </c>
      <c r="AC140" s="1" t="s">
        <v>1132</v>
      </c>
      <c r="AD140" s="98">
        <v>3177.2575250836121</v>
      </c>
      <c r="AE140" s="1" t="s">
        <v>1285</v>
      </c>
      <c r="AF140" s="4">
        <v>7165.5518394648834</v>
      </c>
      <c r="AG140" s="1" t="s">
        <v>1596</v>
      </c>
      <c r="AH140" s="1" t="s">
        <v>1597</v>
      </c>
      <c r="AI140" s="1" t="s">
        <v>3082</v>
      </c>
      <c r="AJ140" s="1" t="s">
        <v>379</v>
      </c>
    </row>
    <row r="141" spans="1:36" ht="126" customHeight="1" x14ac:dyDescent="0.2">
      <c r="A141" s="123">
        <v>140</v>
      </c>
      <c r="B141" s="3" t="s">
        <v>1157</v>
      </c>
      <c r="C141" s="2" t="s">
        <v>1925</v>
      </c>
      <c r="D141" s="144"/>
      <c r="E141" s="101" t="s">
        <v>974</v>
      </c>
      <c r="F141" s="168" t="s">
        <v>534</v>
      </c>
      <c r="G141" s="22">
        <v>4</v>
      </c>
      <c r="H141" s="1" t="s">
        <v>1161</v>
      </c>
      <c r="I141" s="3" t="s">
        <v>975</v>
      </c>
      <c r="J141" s="1" t="s">
        <v>350</v>
      </c>
      <c r="K141" s="1" t="s">
        <v>976</v>
      </c>
      <c r="L141" s="42" t="s">
        <v>977</v>
      </c>
      <c r="M141" s="48">
        <v>-109</v>
      </c>
      <c r="N141" s="55" t="s">
        <v>1217</v>
      </c>
      <c r="O141" s="1" t="s">
        <v>1506</v>
      </c>
      <c r="P141" s="1" t="s">
        <v>379</v>
      </c>
      <c r="Q141" s="1" t="s">
        <v>379</v>
      </c>
      <c r="R141" s="1" t="s">
        <v>1507</v>
      </c>
      <c r="S141" s="1" t="s">
        <v>1508</v>
      </c>
      <c r="T141" s="1" t="s">
        <v>275</v>
      </c>
      <c r="U141" s="89" t="s">
        <v>379</v>
      </c>
      <c r="V141" s="1" t="s">
        <v>379</v>
      </c>
      <c r="W141" s="1" t="s">
        <v>379</v>
      </c>
      <c r="X141" s="1" t="s">
        <v>276</v>
      </c>
      <c r="Y141" s="1" t="s">
        <v>1527</v>
      </c>
      <c r="Z141" s="31" t="s">
        <v>6625</v>
      </c>
      <c r="AA141" s="31" t="s">
        <v>635</v>
      </c>
      <c r="AB141" s="101" t="s">
        <v>1474</v>
      </c>
      <c r="AC141" s="1" t="s">
        <v>1132</v>
      </c>
      <c r="AD141" s="98">
        <v>3996.6555183946489</v>
      </c>
      <c r="AE141" s="1" t="s">
        <v>258</v>
      </c>
      <c r="AF141" s="4">
        <v>7840.3010033444816</v>
      </c>
      <c r="AG141" s="1" t="s">
        <v>1596</v>
      </c>
      <c r="AH141" s="1" t="s">
        <v>1597</v>
      </c>
      <c r="AI141" s="1" t="s">
        <v>3082</v>
      </c>
      <c r="AJ141" s="1" t="s">
        <v>379</v>
      </c>
    </row>
    <row r="142" spans="1:36" ht="126" customHeight="1" x14ac:dyDescent="0.2">
      <c r="A142" s="123">
        <v>141</v>
      </c>
      <c r="B142" s="3" t="s">
        <v>1157</v>
      </c>
      <c r="C142" s="2" t="s">
        <v>1737</v>
      </c>
      <c r="D142" s="144"/>
      <c r="E142" s="101" t="s">
        <v>2515</v>
      </c>
      <c r="F142" s="168" t="s">
        <v>1385</v>
      </c>
      <c r="G142" s="22">
        <v>5</v>
      </c>
      <c r="H142" s="1" t="s">
        <v>1161</v>
      </c>
      <c r="I142" s="3" t="s">
        <v>1125</v>
      </c>
      <c r="J142" s="1" t="s">
        <v>350</v>
      </c>
      <c r="K142" s="1" t="s">
        <v>1126</v>
      </c>
      <c r="L142" s="42" t="s">
        <v>1127</v>
      </c>
      <c r="M142" s="48">
        <v>-109</v>
      </c>
      <c r="N142" s="55" t="s">
        <v>1217</v>
      </c>
      <c r="O142" s="1" t="s">
        <v>1506</v>
      </c>
      <c r="P142" s="1" t="s">
        <v>379</v>
      </c>
      <c r="Q142" s="1" t="s">
        <v>379</v>
      </c>
      <c r="R142" s="1" t="s">
        <v>1507</v>
      </c>
      <c r="S142" s="1" t="s">
        <v>1508</v>
      </c>
      <c r="T142" s="1" t="s">
        <v>275</v>
      </c>
      <c r="U142" s="89" t="s">
        <v>379</v>
      </c>
      <c r="V142" s="1" t="s">
        <v>379</v>
      </c>
      <c r="W142" s="1" t="s">
        <v>379</v>
      </c>
      <c r="X142" s="1" t="s">
        <v>276</v>
      </c>
      <c r="Y142" s="1" t="s">
        <v>1291</v>
      </c>
      <c r="Z142" s="31" t="s">
        <v>6625</v>
      </c>
      <c r="AA142" s="31" t="s">
        <v>635</v>
      </c>
      <c r="AB142" s="101" t="s">
        <v>1284</v>
      </c>
      <c r="AC142" s="1" t="s">
        <v>1132</v>
      </c>
      <c r="AD142" s="98">
        <v>5058.5284280936457</v>
      </c>
      <c r="AE142" s="1" t="s">
        <v>1285</v>
      </c>
      <c r="AF142" s="4">
        <v>9385.4515050167229</v>
      </c>
      <c r="AG142" s="1" t="s">
        <v>1596</v>
      </c>
      <c r="AH142" s="1" t="s">
        <v>1597</v>
      </c>
      <c r="AI142" s="1" t="s">
        <v>3082</v>
      </c>
      <c r="AJ142" s="1" t="s">
        <v>379</v>
      </c>
    </row>
    <row r="143" spans="1:36" ht="126" customHeight="1" x14ac:dyDescent="0.2">
      <c r="A143" s="123">
        <v>142</v>
      </c>
      <c r="B143" s="3" t="s">
        <v>1157</v>
      </c>
      <c r="C143" s="2" t="s">
        <v>978</v>
      </c>
      <c r="D143" s="144"/>
      <c r="E143" s="101" t="s">
        <v>979</v>
      </c>
      <c r="F143" s="168" t="s">
        <v>534</v>
      </c>
      <c r="G143" s="22">
        <v>5</v>
      </c>
      <c r="H143" s="1" t="s">
        <v>1161</v>
      </c>
      <c r="I143" s="3" t="s">
        <v>1125</v>
      </c>
      <c r="J143" s="1" t="s">
        <v>350</v>
      </c>
      <c r="K143" s="1" t="s">
        <v>1126</v>
      </c>
      <c r="L143" s="42" t="s">
        <v>1127</v>
      </c>
      <c r="M143" s="48">
        <v>-109</v>
      </c>
      <c r="N143" s="55" t="s">
        <v>1217</v>
      </c>
      <c r="O143" s="1" t="s">
        <v>1506</v>
      </c>
      <c r="P143" s="1" t="s">
        <v>379</v>
      </c>
      <c r="Q143" s="1" t="s">
        <v>379</v>
      </c>
      <c r="R143" s="1" t="s">
        <v>1507</v>
      </c>
      <c r="S143" s="1" t="s">
        <v>1508</v>
      </c>
      <c r="T143" s="1" t="s">
        <v>275</v>
      </c>
      <c r="U143" s="89" t="s">
        <v>379</v>
      </c>
      <c r="V143" s="1" t="s">
        <v>379</v>
      </c>
      <c r="W143" s="1" t="s">
        <v>379</v>
      </c>
      <c r="X143" s="1" t="s">
        <v>276</v>
      </c>
      <c r="Y143" s="1" t="s">
        <v>1291</v>
      </c>
      <c r="Z143" s="31" t="s">
        <v>6625</v>
      </c>
      <c r="AA143" s="31" t="s">
        <v>635</v>
      </c>
      <c r="AB143" s="101" t="s">
        <v>1474</v>
      </c>
      <c r="AC143" s="1" t="s">
        <v>1132</v>
      </c>
      <c r="AD143" s="98">
        <v>4397.9933110367892</v>
      </c>
      <c r="AE143" s="1" t="s">
        <v>258</v>
      </c>
      <c r="AF143" s="4">
        <v>8517.5585284280933</v>
      </c>
      <c r="AG143" s="1" t="s">
        <v>1596</v>
      </c>
      <c r="AH143" s="1" t="s">
        <v>1597</v>
      </c>
      <c r="AI143" s="1" t="s">
        <v>3082</v>
      </c>
      <c r="AJ143" s="1" t="s">
        <v>379</v>
      </c>
    </row>
    <row r="144" spans="1:36" ht="126" customHeight="1" x14ac:dyDescent="0.2">
      <c r="A144" s="123">
        <v>143</v>
      </c>
      <c r="B144" s="3" t="s">
        <v>1157</v>
      </c>
      <c r="C144" s="2" t="s">
        <v>980</v>
      </c>
      <c r="D144" s="144"/>
      <c r="E144" s="101" t="s">
        <v>981</v>
      </c>
      <c r="F144" s="168" t="s">
        <v>534</v>
      </c>
      <c r="G144" s="22">
        <v>6</v>
      </c>
      <c r="H144" s="1" t="s">
        <v>1161</v>
      </c>
      <c r="I144" s="3" t="s">
        <v>982</v>
      </c>
      <c r="J144" s="1" t="s">
        <v>350</v>
      </c>
      <c r="K144" s="1" t="s">
        <v>983</v>
      </c>
      <c r="L144" s="42" t="s">
        <v>984</v>
      </c>
      <c r="M144" s="48">
        <v>-109</v>
      </c>
      <c r="N144" s="55" t="s">
        <v>1217</v>
      </c>
      <c r="O144" s="1" t="s">
        <v>1506</v>
      </c>
      <c r="P144" s="1" t="s">
        <v>379</v>
      </c>
      <c r="Q144" s="1" t="s">
        <v>379</v>
      </c>
      <c r="R144" s="1" t="s">
        <v>1507</v>
      </c>
      <c r="S144" s="1" t="s">
        <v>1508</v>
      </c>
      <c r="T144" s="1" t="s">
        <v>275</v>
      </c>
      <c r="U144" s="89" t="s">
        <v>379</v>
      </c>
      <c r="V144" s="1" t="s">
        <v>379</v>
      </c>
      <c r="W144" s="1" t="s">
        <v>379</v>
      </c>
      <c r="X144" s="1" t="s">
        <v>276</v>
      </c>
      <c r="Y144" s="1" t="s">
        <v>1963</v>
      </c>
      <c r="Z144" s="31" t="s">
        <v>6625</v>
      </c>
      <c r="AA144" s="31" t="s">
        <v>635</v>
      </c>
      <c r="AB144" s="101" t="s">
        <v>1474</v>
      </c>
      <c r="AC144" s="1" t="s">
        <v>1132</v>
      </c>
      <c r="AD144" s="98">
        <v>5058.5284280936457</v>
      </c>
      <c r="AE144" s="1" t="s">
        <v>2507</v>
      </c>
      <c r="AF144" s="4">
        <v>9554.347826086956</v>
      </c>
      <c r="AG144" s="1" t="s">
        <v>1596</v>
      </c>
      <c r="AH144" s="1" t="s">
        <v>1597</v>
      </c>
      <c r="AI144" s="1" t="s">
        <v>3082</v>
      </c>
      <c r="AJ144" s="1" t="s">
        <v>379</v>
      </c>
    </row>
    <row r="145" spans="1:36" ht="126" customHeight="1" x14ac:dyDescent="0.2">
      <c r="A145" s="123">
        <v>144</v>
      </c>
      <c r="B145" s="3" t="s">
        <v>1157</v>
      </c>
      <c r="C145" s="2" t="s">
        <v>1128</v>
      </c>
      <c r="D145" s="144"/>
      <c r="E145" s="101" t="s">
        <v>2515</v>
      </c>
      <c r="F145" s="168" t="s">
        <v>1385</v>
      </c>
      <c r="G145" s="22">
        <v>7</v>
      </c>
      <c r="H145" s="1" t="s">
        <v>1161</v>
      </c>
      <c r="I145" s="3" t="s">
        <v>1129</v>
      </c>
      <c r="J145" s="1" t="s">
        <v>350</v>
      </c>
      <c r="K145" s="1" t="s">
        <v>1130</v>
      </c>
      <c r="L145" s="42" t="s">
        <v>1131</v>
      </c>
      <c r="M145" s="48">
        <v>-105</v>
      </c>
      <c r="N145" s="55" t="s">
        <v>1217</v>
      </c>
      <c r="O145" s="1" t="s">
        <v>1506</v>
      </c>
      <c r="P145" s="1" t="s">
        <v>379</v>
      </c>
      <c r="Q145" s="1" t="s">
        <v>379</v>
      </c>
      <c r="R145" s="1" t="s">
        <v>1507</v>
      </c>
      <c r="S145" s="1" t="s">
        <v>1508</v>
      </c>
      <c r="T145" s="1" t="s">
        <v>275</v>
      </c>
      <c r="U145" s="89" t="s">
        <v>379</v>
      </c>
      <c r="V145" s="1" t="s">
        <v>379</v>
      </c>
      <c r="W145" s="1" t="s">
        <v>379</v>
      </c>
      <c r="X145" s="1" t="s">
        <v>276</v>
      </c>
      <c r="Y145" s="1" t="s">
        <v>804</v>
      </c>
      <c r="Z145" s="31" t="s">
        <v>6625</v>
      </c>
      <c r="AA145" s="31" t="s">
        <v>635</v>
      </c>
      <c r="AB145" s="101" t="s">
        <v>1284</v>
      </c>
      <c r="AC145" s="1" t="s">
        <v>1132</v>
      </c>
      <c r="AD145" s="98">
        <v>6354.5150501672242</v>
      </c>
      <c r="AE145" s="1" t="s">
        <v>1490</v>
      </c>
      <c r="AF145" s="4">
        <v>11032.608695652174</v>
      </c>
      <c r="AG145" s="1" t="s">
        <v>1596</v>
      </c>
      <c r="AH145" s="1" t="s">
        <v>1597</v>
      </c>
      <c r="AI145" s="1" t="s">
        <v>3082</v>
      </c>
      <c r="AJ145" s="1" t="s">
        <v>379</v>
      </c>
    </row>
    <row r="146" spans="1:36" ht="126" customHeight="1" x14ac:dyDescent="0.2">
      <c r="A146" s="123">
        <v>145</v>
      </c>
      <c r="B146" s="3" t="s">
        <v>1157</v>
      </c>
      <c r="C146" s="2" t="s">
        <v>985</v>
      </c>
      <c r="D146" s="144"/>
      <c r="E146" s="101" t="s">
        <v>986</v>
      </c>
      <c r="F146" s="168" t="s">
        <v>534</v>
      </c>
      <c r="G146" s="22">
        <v>8</v>
      </c>
      <c r="H146" s="1" t="s">
        <v>1161</v>
      </c>
      <c r="I146" s="3" t="s">
        <v>538</v>
      </c>
      <c r="J146" s="1" t="s">
        <v>350</v>
      </c>
      <c r="K146" s="1" t="s">
        <v>539</v>
      </c>
      <c r="L146" s="42" t="s">
        <v>547</v>
      </c>
      <c r="M146" s="48">
        <v>-105</v>
      </c>
      <c r="N146" s="55" t="s">
        <v>1217</v>
      </c>
      <c r="O146" s="1" t="s">
        <v>1506</v>
      </c>
      <c r="P146" s="1" t="s">
        <v>379</v>
      </c>
      <c r="Q146" s="1" t="s">
        <v>379</v>
      </c>
      <c r="R146" s="1" t="s">
        <v>1507</v>
      </c>
      <c r="S146" s="1" t="s">
        <v>1508</v>
      </c>
      <c r="T146" s="1" t="s">
        <v>275</v>
      </c>
      <c r="U146" s="89" t="s">
        <v>379</v>
      </c>
      <c r="V146" s="1" t="s">
        <v>379</v>
      </c>
      <c r="W146" s="1" t="s">
        <v>379</v>
      </c>
      <c r="X146" s="1" t="s">
        <v>276</v>
      </c>
      <c r="Y146" s="1" t="s">
        <v>1963</v>
      </c>
      <c r="Z146" s="31" t="s">
        <v>6625</v>
      </c>
      <c r="AA146" s="31" t="s">
        <v>635</v>
      </c>
      <c r="AB146" s="101" t="s">
        <v>1474</v>
      </c>
      <c r="AC146" s="1" t="s">
        <v>1132</v>
      </c>
      <c r="AD146" s="98">
        <v>6354.5150501672242</v>
      </c>
      <c r="AE146" s="1" t="s">
        <v>122</v>
      </c>
      <c r="AF146" s="4">
        <v>11577.759197324414</v>
      </c>
      <c r="AG146" s="1" t="s">
        <v>1596</v>
      </c>
      <c r="AH146" s="1" t="s">
        <v>1597</v>
      </c>
      <c r="AI146" s="1" t="s">
        <v>3082</v>
      </c>
      <c r="AJ146" s="1" t="s">
        <v>379</v>
      </c>
    </row>
    <row r="147" spans="1:36" ht="126" customHeight="1" x14ac:dyDescent="0.2">
      <c r="A147" s="123">
        <v>146</v>
      </c>
      <c r="B147" s="3" t="s">
        <v>1157</v>
      </c>
      <c r="C147" s="2" t="s">
        <v>1933</v>
      </c>
      <c r="D147" s="144"/>
      <c r="E147" s="101" t="s">
        <v>2515</v>
      </c>
      <c r="F147" s="168" t="s">
        <v>1385</v>
      </c>
      <c r="G147" s="22">
        <v>10</v>
      </c>
      <c r="H147" s="1" t="s">
        <v>1161</v>
      </c>
      <c r="I147" s="3" t="s">
        <v>1934</v>
      </c>
      <c r="J147" s="1" t="s">
        <v>350</v>
      </c>
      <c r="K147" s="1" t="s">
        <v>1935</v>
      </c>
      <c r="L147" s="42" t="s">
        <v>1936</v>
      </c>
      <c r="M147" s="48">
        <v>-109</v>
      </c>
      <c r="N147" s="55" t="s">
        <v>1217</v>
      </c>
      <c r="O147" s="1" t="s">
        <v>1506</v>
      </c>
      <c r="P147" s="1" t="s">
        <v>379</v>
      </c>
      <c r="Q147" s="1" t="s">
        <v>379</v>
      </c>
      <c r="R147" s="1" t="s">
        <v>1507</v>
      </c>
      <c r="S147" s="1" t="s">
        <v>1508</v>
      </c>
      <c r="T147" s="1" t="s">
        <v>275</v>
      </c>
      <c r="U147" s="89" t="s">
        <v>379</v>
      </c>
      <c r="V147" s="1" t="s">
        <v>379</v>
      </c>
      <c r="W147" s="1" t="s">
        <v>379</v>
      </c>
      <c r="X147" s="1" t="s">
        <v>276</v>
      </c>
      <c r="Y147" s="1" t="s">
        <v>1963</v>
      </c>
      <c r="Z147" s="31" t="s">
        <v>6625</v>
      </c>
      <c r="AA147" s="31" t="s">
        <v>635</v>
      </c>
      <c r="AB147" s="101" t="s">
        <v>1284</v>
      </c>
      <c r="AC147" s="1" t="s">
        <v>1132</v>
      </c>
      <c r="AD147" s="98">
        <v>10117.056856187291</v>
      </c>
      <c r="AE147" s="1" t="s">
        <v>258</v>
      </c>
      <c r="AF147" s="4">
        <v>15710.702341137125</v>
      </c>
      <c r="AG147" s="1" t="s">
        <v>1596</v>
      </c>
      <c r="AH147" s="1" t="s">
        <v>1597</v>
      </c>
      <c r="AI147" s="1" t="s">
        <v>3082</v>
      </c>
      <c r="AJ147" s="1" t="s">
        <v>379</v>
      </c>
    </row>
    <row r="148" spans="1:36" ht="126" customHeight="1" x14ac:dyDescent="0.2">
      <c r="A148" s="123">
        <v>147</v>
      </c>
      <c r="B148" s="3" t="s">
        <v>1157</v>
      </c>
      <c r="C148" s="2" t="s">
        <v>1937</v>
      </c>
      <c r="D148" s="144"/>
      <c r="E148" s="101" t="s">
        <v>2515</v>
      </c>
      <c r="F148" s="168" t="s">
        <v>1385</v>
      </c>
      <c r="G148" s="22">
        <v>10</v>
      </c>
      <c r="H148" s="1" t="s">
        <v>1161</v>
      </c>
      <c r="I148" s="3" t="s">
        <v>1938</v>
      </c>
      <c r="J148" s="1" t="s">
        <v>350</v>
      </c>
      <c r="K148" s="1" t="s">
        <v>1939</v>
      </c>
      <c r="L148" s="42" t="s">
        <v>1940</v>
      </c>
      <c r="M148" s="48">
        <v>-105</v>
      </c>
      <c r="N148" s="55" t="s">
        <v>1217</v>
      </c>
      <c r="O148" s="1" t="s">
        <v>1506</v>
      </c>
      <c r="P148" s="1" t="s">
        <v>379</v>
      </c>
      <c r="Q148" s="1" t="s">
        <v>379</v>
      </c>
      <c r="R148" s="1" t="s">
        <v>1507</v>
      </c>
      <c r="S148" s="1" t="s">
        <v>1508</v>
      </c>
      <c r="T148" s="1" t="s">
        <v>275</v>
      </c>
      <c r="U148" s="89" t="s">
        <v>379</v>
      </c>
      <c r="V148" s="1" t="s">
        <v>379</v>
      </c>
      <c r="W148" s="1" t="s">
        <v>379</v>
      </c>
      <c r="X148" s="1" t="s">
        <v>276</v>
      </c>
      <c r="Y148" s="1" t="s">
        <v>1963</v>
      </c>
      <c r="Z148" s="31" t="s">
        <v>6625</v>
      </c>
      <c r="AA148" s="31" t="s">
        <v>635</v>
      </c>
      <c r="AB148" s="101" t="s">
        <v>1284</v>
      </c>
      <c r="AC148" s="1" t="s">
        <v>1132</v>
      </c>
      <c r="AD148" s="98">
        <v>9531.7725752508359</v>
      </c>
      <c r="AE148" s="1" t="s">
        <v>258</v>
      </c>
      <c r="AF148" s="4">
        <v>15125</v>
      </c>
      <c r="AG148" s="1" t="s">
        <v>1596</v>
      </c>
      <c r="AH148" s="1" t="s">
        <v>1597</v>
      </c>
      <c r="AI148" s="1" t="s">
        <v>3082</v>
      </c>
      <c r="AJ148" s="1" t="s">
        <v>379</v>
      </c>
    </row>
    <row r="149" spans="1:36" ht="126" customHeight="1" x14ac:dyDescent="0.2">
      <c r="A149" s="123">
        <v>148</v>
      </c>
      <c r="B149" s="3" t="s">
        <v>1157</v>
      </c>
      <c r="C149" s="2" t="s">
        <v>540</v>
      </c>
      <c r="D149" s="144"/>
      <c r="E149" s="101" t="s">
        <v>541</v>
      </c>
      <c r="F149" s="168" t="s">
        <v>534</v>
      </c>
      <c r="G149" s="22">
        <v>10</v>
      </c>
      <c r="H149" s="1" t="s">
        <v>1161</v>
      </c>
      <c r="I149" s="3" t="s">
        <v>1934</v>
      </c>
      <c r="J149" s="1" t="s">
        <v>350</v>
      </c>
      <c r="K149" s="1" t="s">
        <v>1935</v>
      </c>
      <c r="L149" s="42" t="s">
        <v>546</v>
      </c>
      <c r="M149" s="48">
        <v>-109</v>
      </c>
      <c r="N149" s="55" t="s">
        <v>1217</v>
      </c>
      <c r="O149" s="1" t="s">
        <v>1506</v>
      </c>
      <c r="P149" s="1" t="s">
        <v>379</v>
      </c>
      <c r="Q149" s="1" t="s">
        <v>379</v>
      </c>
      <c r="R149" s="1" t="s">
        <v>1507</v>
      </c>
      <c r="S149" s="1" t="s">
        <v>1508</v>
      </c>
      <c r="T149" s="1" t="s">
        <v>275</v>
      </c>
      <c r="U149" s="89" t="s">
        <v>379</v>
      </c>
      <c r="V149" s="1" t="s">
        <v>379</v>
      </c>
      <c r="W149" s="1" t="s">
        <v>379</v>
      </c>
      <c r="X149" s="1" t="s">
        <v>276</v>
      </c>
      <c r="Y149" s="1" t="s">
        <v>1963</v>
      </c>
      <c r="Z149" s="31" t="s">
        <v>6625</v>
      </c>
      <c r="AA149" s="31" t="s">
        <v>635</v>
      </c>
      <c r="AB149" s="101" t="s">
        <v>1474</v>
      </c>
      <c r="AC149" s="1" t="s">
        <v>1132</v>
      </c>
      <c r="AD149" s="98">
        <v>8745.8193979933112</v>
      </c>
      <c r="AE149" s="1" t="s">
        <v>1432</v>
      </c>
      <c r="AF149" s="4">
        <v>14389.632107023412</v>
      </c>
      <c r="AG149" s="1" t="s">
        <v>1596</v>
      </c>
      <c r="AH149" s="1" t="s">
        <v>1597</v>
      </c>
      <c r="AI149" s="1" t="s">
        <v>3082</v>
      </c>
      <c r="AJ149" s="1" t="s">
        <v>379</v>
      </c>
    </row>
    <row r="150" spans="1:36" ht="126" customHeight="1" x14ac:dyDescent="0.2">
      <c r="A150" s="123">
        <v>149</v>
      </c>
      <c r="B150" s="3" t="s">
        <v>1157</v>
      </c>
      <c r="C150" s="2" t="s">
        <v>542</v>
      </c>
      <c r="D150" s="144"/>
      <c r="E150" s="101" t="s">
        <v>543</v>
      </c>
      <c r="F150" s="168" t="s">
        <v>534</v>
      </c>
      <c r="G150" s="22">
        <v>12</v>
      </c>
      <c r="H150" s="1" t="s">
        <v>1161</v>
      </c>
      <c r="I150" s="3" t="s">
        <v>548</v>
      </c>
      <c r="J150" s="1" t="s">
        <v>350</v>
      </c>
      <c r="K150" s="1" t="s">
        <v>544</v>
      </c>
      <c r="L150" s="42" t="s">
        <v>545</v>
      </c>
      <c r="M150" s="48">
        <v>-109</v>
      </c>
      <c r="N150" s="55" t="s">
        <v>1217</v>
      </c>
      <c r="O150" s="1" t="s">
        <v>1506</v>
      </c>
      <c r="P150" s="1" t="s">
        <v>379</v>
      </c>
      <c r="Q150" s="1" t="s">
        <v>379</v>
      </c>
      <c r="R150" s="1" t="s">
        <v>1507</v>
      </c>
      <c r="S150" s="1" t="s">
        <v>1508</v>
      </c>
      <c r="T150" s="1" t="s">
        <v>275</v>
      </c>
      <c r="U150" s="89" t="s">
        <v>379</v>
      </c>
      <c r="V150" s="1" t="s">
        <v>379</v>
      </c>
      <c r="W150" s="1" t="s">
        <v>379</v>
      </c>
      <c r="X150" s="1" t="s">
        <v>276</v>
      </c>
      <c r="Y150" s="1" t="s">
        <v>1963</v>
      </c>
      <c r="Z150" s="31" t="s">
        <v>6625</v>
      </c>
      <c r="AA150" s="31" t="s">
        <v>635</v>
      </c>
      <c r="AB150" s="101" t="s">
        <v>1474</v>
      </c>
      <c r="AC150" s="1" t="s">
        <v>1132</v>
      </c>
      <c r="AD150" s="98">
        <v>9531.7725752508359</v>
      </c>
      <c r="AE150" s="1" t="s">
        <v>123</v>
      </c>
      <c r="AF150" s="4">
        <v>16492.474916387961</v>
      </c>
      <c r="AG150" s="1" t="s">
        <v>1596</v>
      </c>
      <c r="AH150" s="1" t="s">
        <v>1597</v>
      </c>
      <c r="AI150" s="1" t="s">
        <v>3082</v>
      </c>
      <c r="AJ150" s="1" t="s">
        <v>379</v>
      </c>
    </row>
    <row r="151" spans="1:36" ht="126" customHeight="1" x14ac:dyDescent="0.2">
      <c r="A151" s="123">
        <v>150</v>
      </c>
      <c r="B151" s="3" t="s">
        <v>1157</v>
      </c>
      <c r="C151" s="2" t="s">
        <v>542</v>
      </c>
      <c r="D151" s="144"/>
      <c r="E151" s="101" t="s">
        <v>549</v>
      </c>
      <c r="F151" s="168" t="s">
        <v>534</v>
      </c>
      <c r="G151" s="22">
        <v>12</v>
      </c>
      <c r="H151" s="1" t="s">
        <v>1161</v>
      </c>
      <c r="I151" s="3" t="s">
        <v>550</v>
      </c>
      <c r="J151" s="1" t="s">
        <v>350</v>
      </c>
      <c r="K151" s="1" t="s">
        <v>539</v>
      </c>
      <c r="L151" s="42" t="s">
        <v>17</v>
      </c>
      <c r="M151" s="48">
        <v>-109</v>
      </c>
      <c r="N151" s="55" t="s">
        <v>1217</v>
      </c>
      <c r="O151" s="1" t="s">
        <v>1506</v>
      </c>
      <c r="P151" s="1" t="s">
        <v>379</v>
      </c>
      <c r="Q151" s="1" t="s">
        <v>379</v>
      </c>
      <c r="R151" s="1" t="s">
        <v>1507</v>
      </c>
      <c r="S151" s="1" t="s">
        <v>1508</v>
      </c>
      <c r="T151" s="1" t="s">
        <v>275</v>
      </c>
      <c r="U151" s="89" t="s">
        <v>379</v>
      </c>
      <c r="V151" s="1" t="s">
        <v>379</v>
      </c>
      <c r="W151" s="1" t="s">
        <v>379</v>
      </c>
      <c r="X151" s="1" t="s">
        <v>276</v>
      </c>
      <c r="Y151" s="1" t="s">
        <v>1963</v>
      </c>
      <c r="Z151" s="31" t="s">
        <v>6625</v>
      </c>
      <c r="AA151" s="31" t="s">
        <v>635</v>
      </c>
      <c r="AB151" s="101" t="s">
        <v>1474</v>
      </c>
      <c r="AC151" s="1" t="s">
        <v>1132</v>
      </c>
      <c r="AD151" s="98">
        <v>10785.953177257525</v>
      </c>
      <c r="AE151" s="1" t="s">
        <v>123</v>
      </c>
      <c r="AF151" s="4">
        <v>17746.655518394651</v>
      </c>
      <c r="AG151" s="1" t="s">
        <v>1596</v>
      </c>
      <c r="AH151" s="1" t="s">
        <v>1597</v>
      </c>
      <c r="AI151" s="1" t="s">
        <v>3082</v>
      </c>
      <c r="AJ151" s="1" t="s">
        <v>379</v>
      </c>
    </row>
    <row r="152" spans="1:36" ht="126" customHeight="1" x14ac:dyDescent="0.2">
      <c r="A152" s="123">
        <v>151</v>
      </c>
      <c r="B152" s="3" t="s">
        <v>1157</v>
      </c>
      <c r="C152" s="2" t="s">
        <v>1941</v>
      </c>
      <c r="D152" s="144"/>
      <c r="E152" s="101" t="s">
        <v>2515</v>
      </c>
      <c r="F152" s="168" t="s">
        <v>1385</v>
      </c>
      <c r="G152" s="22">
        <v>15</v>
      </c>
      <c r="H152" s="1" t="s">
        <v>1161</v>
      </c>
      <c r="I152" s="3" t="s">
        <v>1942</v>
      </c>
      <c r="J152" s="1" t="s">
        <v>350</v>
      </c>
      <c r="K152" s="1" t="s">
        <v>1943</v>
      </c>
      <c r="L152" s="42" t="s">
        <v>1944</v>
      </c>
      <c r="M152" s="48">
        <v>-109</v>
      </c>
      <c r="N152" s="55" t="s">
        <v>1217</v>
      </c>
      <c r="O152" s="1" t="s">
        <v>1506</v>
      </c>
      <c r="P152" s="1" t="s">
        <v>379</v>
      </c>
      <c r="Q152" s="1" t="s">
        <v>379</v>
      </c>
      <c r="R152" s="1" t="s">
        <v>1507</v>
      </c>
      <c r="S152" s="1" t="s">
        <v>1508</v>
      </c>
      <c r="T152" s="1" t="s">
        <v>275</v>
      </c>
      <c r="U152" s="89" t="s">
        <v>379</v>
      </c>
      <c r="V152" s="1" t="s">
        <v>379</v>
      </c>
      <c r="W152" s="1" t="s">
        <v>379</v>
      </c>
      <c r="X152" s="1" t="s">
        <v>276</v>
      </c>
      <c r="Y152" s="1" t="s">
        <v>2028</v>
      </c>
      <c r="Z152" s="31" t="s">
        <v>6625</v>
      </c>
      <c r="AA152" s="31" t="s">
        <v>635</v>
      </c>
      <c r="AB152" s="101" t="s">
        <v>1284</v>
      </c>
      <c r="AC152" s="1" t="s">
        <v>1132</v>
      </c>
      <c r="AD152" s="98">
        <v>15175.585284280936</v>
      </c>
      <c r="AE152" s="1" t="s">
        <v>172</v>
      </c>
      <c r="AF152" s="4">
        <v>22801.003344481607</v>
      </c>
      <c r="AG152" s="1" t="s">
        <v>1596</v>
      </c>
      <c r="AH152" s="1" t="s">
        <v>1597</v>
      </c>
      <c r="AI152" s="1" t="s">
        <v>3082</v>
      </c>
      <c r="AJ152" s="1" t="s">
        <v>379</v>
      </c>
    </row>
    <row r="153" spans="1:36" ht="126" customHeight="1" x14ac:dyDescent="0.2">
      <c r="A153" s="123">
        <v>152</v>
      </c>
      <c r="B153" s="3" t="s">
        <v>1157</v>
      </c>
      <c r="C153" s="2" t="s">
        <v>18</v>
      </c>
      <c r="D153" s="144"/>
      <c r="E153" s="101" t="s">
        <v>19</v>
      </c>
      <c r="F153" s="168" t="s">
        <v>534</v>
      </c>
      <c r="G153" s="22">
        <v>15</v>
      </c>
      <c r="H153" s="1" t="s">
        <v>1161</v>
      </c>
      <c r="I153" s="3" t="s">
        <v>1942</v>
      </c>
      <c r="J153" s="1" t="s">
        <v>350</v>
      </c>
      <c r="K153" s="1" t="s">
        <v>1943</v>
      </c>
      <c r="L153" s="42" t="s">
        <v>1944</v>
      </c>
      <c r="M153" s="48">
        <v>-109</v>
      </c>
      <c r="N153" s="55" t="s">
        <v>1217</v>
      </c>
      <c r="O153" s="1" t="s">
        <v>1506</v>
      </c>
      <c r="P153" s="1" t="s">
        <v>379</v>
      </c>
      <c r="Q153" s="1" t="s">
        <v>379</v>
      </c>
      <c r="R153" s="1" t="s">
        <v>1507</v>
      </c>
      <c r="S153" s="1" t="s">
        <v>1508</v>
      </c>
      <c r="T153" s="1" t="s">
        <v>275</v>
      </c>
      <c r="U153" s="89" t="s">
        <v>379</v>
      </c>
      <c r="V153" s="1" t="s">
        <v>379</v>
      </c>
      <c r="W153" s="1" t="s">
        <v>379</v>
      </c>
      <c r="X153" s="1" t="s">
        <v>276</v>
      </c>
      <c r="Y153" s="1" t="s">
        <v>2028</v>
      </c>
      <c r="Z153" s="31" t="s">
        <v>6625</v>
      </c>
      <c r="AA153" s="31" t="s">
        <v>635</v>
      </c>
      <c r="AB153" s="101" t="s">
        <v>1474</v>
      </c>
      <c r="AC153" s="1" t="s">
        <v>1132</v>
      </c>
      <c r="AD153" s="98">
        <v>12792.642140468228</v>
      </c>
      <c r="AE153" s="1" t="s">
        <v>2626</v>
      </c>
      <c r="AF153" s="4">
        <v>19991.638795986622</v>
      </c>
      <c r="AG153" s="1" t="s">
        <v>1596</v>
      </c>
      <c r="AH153" s="1" t="s">
        <v>1597</v>
      </c>
      <c r="AI153" s="1" t="s">
        <v>3082</v>
      </c>
      <c r="AJ153" s="1" t="s">
        <v>379</v>
      </c>
    </row>
    <row r="154" spans="1:36" ht="126" customHeight="1" x14ac:dyDescent="0.2">
      <c r="A154" s="123">
        <v>153</v>
      </c>
      <c r="B154" s="3" t="s">
        <v>1157</v>
      </c>
      <c r="C154" s="2" t="s">
        <v>20</v>
      </c>
      <c r="D154" s="144"/>
      <c r="E154" s="101" t="s">
        <v>21</v>
      </c>
      <c r="F154" s="168" t="s">
        <v>534</v>
      </c>
      <c r="G154" s="22">
        <v>16</v>
      </c>
      <c r="H154" s="1" t="s">
        <v>1161</v>
      </c>
      <c r="I154" s="3" t="s">
        <v>22</v>
      </c>
      <c r="J154" s="1" t="s">
        <v>350</v>
      </c>
      <c r="K154" s="1" t="s">
        <v>539</v>
      </c>
      <c r="L154" s="42" t="s">
        <v>1940</v>
      </c>
      <c r="M154" s="48">
        <v>-109</v>
      </c>
      <c r="N154" s="55" t="s">
        <v>1217</v>
      </c>
      <c r="O154" s="1" t="s">
        <v>1506</v>
      </c>
      <c r="P154" s="1" t="s">
        <v>379</v>
      </c>
      <c r="Q154" s="1" t="s">
        <v>379</v>
      </c>
      <c r="R154" s="1" t="s">
        <v>1507</v>
      </c>
      <c r="S154" s="1" t="s">
        <v>1508</v>
      </c>
      <c r="T154" s="1" t="s">
        <v>275</v>
      </c>
      <c r="U154" s="89" t="s">
        <v>379</v>
      </c>
      <c r="V154" s="1" t="s">
        <v>379</v>
      </c>
      <c r="W154" s="1" t="s">
        <v>379</v>
      </c>
      <c r="X154" s="1" t="s">
        <v>276</v>
      </c>
      <c r="Y154" s="1" t="s">
        <v>1791</v>
      </c>
      <c r="Z154" s="31" t="s">
        <v>6625</v>
      </c>
      <c r="AA154" s="31" t="s">
        <v>635</v>
      </c>
      <c r="AB154" s="101" t="s">
        <v>1474</v>
      </c>
      <c r="AC154" s="1" t="s">
        <v>1132</v>
      </c>
      <c r="AD154" s="98" t="s">
        <v>1791</v>
      </c>
      <c r="AE154" s="1" t="s">
        <v>1791</v>
      </c>
      <c r="AF154" s="4" t="s">
        <v>1791</v>
      </c>
      <c r="AG154" s="1" t="s">
        <v>1596</v>
      </c>
      <c r="AH154" s="1" t="s">
        <v>1597</v>
      </c>
      <c r="AI154" s="1" t="s">
        <v>3082</v>
      </c>
      <c r="AJ154" s="1" t="s">
        <v>379</v>
      </c>
    </row>
    <row r="155" spans="1:36" ht="126" customHeight="1" x14ac:dyDescent="0.2">
      <c r="A155" s="123">
        <v>154</v>
      </c>
      <c r="B155" s="3" t="s">
        <v>1157</v>
      </c>
      <c r="C155" s="2" t="s">
        <v>23</v>
      </c>
      <c r="D155" s="144"/>
      <c r="E155" s="101" t="s">
        <v>24</v>
      </c>
      <c r="F155" s="168" t="s">
        <v>534</v>
      </c>
      <c r="G155" s="22">
        <v>18</v>
      </c>
      <c r="H155" s="1" t="s">
        <v>1161</v>
      </c>
      <c r="I155" s="3" t="s">
        <v>25</v>
      </c>
      <c r="J155" s="1" t="s">
        <v>350</v>
      </c>
      <c r="K155" s="1" t="s">
        <v>544</v>
      </c>
      <c r="L155" s="42" t="s">
        <v>1940</v>
      </c>
      <c r="M155" s="48">
        <v>-109</v>
      </c>
      <c r="N155" s="55" t="s">
        <v>1217</v>
      </c>
      <c r="O155" s="1" t="s">
        <v>1506</v>
      </c>
      <c r="P155" s="1" t="s">
        <v>379</v>
      </c>
      <c r="Q155" s="1" t="s">
        <v>379</v>
      </c>
      <c r="R155" s="1" t="s">
        <v>1507</v>
      </c>
      <c r="S155" s="1" t="s">
        <v>1508</v>
      </c>
      <c r="T155" s="1" t="s">
        <v>275</v>
      </c>
      <c r="U155" s="89" t="s">
        <v>379</v>
      </c>
      <c r="V155" s="1" t="s">
        <v>379</v>
      </c>
      <c r="W155" s="1" t="s">
        <v>379</v>
      </c>
      <c r="X155" s="1" t="s">
        <v>276</v>
      </c>
      <c r="Y155" s="1" t="s">
        <v>1670</v>
      </c>
      <c r="Z155" s="31" t="s">
        <v>6625</v>
      </c>
      <c r="AA155" s="31" t="s">
        <v>635</v>
      </c>
      <c r="AB155" s="101" t="s">
        <v>1474</v>
      </c>
      <c r="AC155" s="1" t="s">
        <v>1132</v>
      </c>
      <c r="AD155" s="98">
        <v>15426.421404682274</v>
      </c>
      <c r="AE155" s="1" t="s">
        <v>645</v>
      </c>
      <c r="AF155" s="4">
        <v>23365.384615384617</v>
      </c>
      <c r="AG155" s="1" t="s">
        <v>1596</v>
      </c>
      <c r="AH155" s="1" t="s">
        <v>1597</v>
      </c>
      <c r="AI155" s="1" t="s">
        <v>3082</v>
      </c>
      <c r="AJ155" s="1" t="s">
        <v>379</v>
      </c>
    </row>
    <row r="156" spans="1:36" ht="126" customHeight="1" x14ac:dyDescent="0.2">
      <c r="A156" s="123">
        <v>155</v>
      </c>
      <c r="B156" s="3" t="s">
        <v>1157</v>
      </c>
      <c r="C156" s="2" t="s">
        <v>1945</v>
      </c>
      <c r="D156" s="144"/>
      <c r="E156" s="101" t="s">
        <v>2515</v>
      </c>
      <c r="F156" s="168" t="s">
        <v>1385</v>
      </c>
      <c r="G156" s="22">
        <v>20</v>
      </c>
      <c r="H156" s="1" t="s">
        <v>1161</v>
      </c>
      <c r="I156" s="3" t="s">
        <v>1946</v>
      </c>
      <c r="J156" s="1" t="s">
        <v>350</v>
      </c>
      <c r="K156" s="1" t="s">
        <v>1947</v>
      </c>
      <c r="L156" s="42" t="s">
        <v>1948</v>
      </c>
      <c r="M156" s="48">
        <v>-109</v>
      </c>
      <c r="N156" s="55" t="s">
        <v>1217</v>
      </c>
      <c r="O156" s="1" t="s">
        <v>1506</v>
      </c>
      <c r="P156" s="1" t="s">
        <v>379</v>
      </c>
      <c r="Q156" s="1" t="s">
        <v>379</v>
      </c>
      <c r="R156" s="1" t="s">
        <v>1507</v>
      </c>
      <c r="S156" s="1" t="s">
        <v>1508</v>
      </c>
      <c r="T156" s="1" t="s">
        <v>275</v>
      </c>
      <c r="U156" s="89" t="s">
        <v>379</v>
      </c>
      <c r="V156" s="1" t="s">
        <v>379</v>
      </c>
      <c r="W156" s="1" t="s">
        <v>379</v>
      </c>
      <c r="X156" s="1" t="s">
        <v>276</v>
      </c>
      <c r="Y156" s="1" t="s">
        <v>1963</v>
      </c>
      <c r="Z156" s="31" t="s">
        <v>6625</v>
      </c>
      <c r="AA156" s="31" t="s">
        <v>635</v>
      </c>
      <c r="AB156" s="101" t="s">
        <v>1284</v>
      </c>
      <c r="AC156" s="1" t="s">
        <v>1132</v>
      </c>
      <c r="AD156" s="98">
        <v>20234.113712374583</v>
      </c>
      <c r="AE156" s="1" t="s">
        <v>1983</v>
      </c>
      <c r="AF156" s="4">
        <v>29427.257525083613</v>
      </c>
      <c r="AG156" s="1" t="s">
        <v>1596</v>
      </c>
      <c r="AH156" s="1" t="s">
        <v>1597</v>
      </c>
      <c r="AI156" s="1" t="s">
        <v>3082</v>
      </c>
      <c r="AJ156" s="1" t="s">
        <v>379</v>
      </c>
    </row>
    <row r="157" spans="1:36" ht="126" customHeight="1" x14ac:dyDescent="0.2">
      <c r="A157" s="123">
        <v>156</v>
      </c>
      <c r="B157" s="3" t="s">
        <v>657</v>
      </c>
      <c r="C157" s="2" t="s">
        <v>658</v>
      </c>
      <c r="D157" s="143"/>
      <c r="E157" s="107" t="s">
        <v>659</v>
      </c>
      <c r="F157" s="168" t="s">
        <v>1386</v>
      </c>
      <c r="G157" s="22">
        <v>3</v>
      </c>
      <c r="H157" s="1" t="s">
        <v>1036</v>
      </c>
      <c r="I157" s="1" t="s">
        <v>1705</v>
      </c>
      <c r="J157" s="1" t="s">
        <v>1324</v>
      </c>
      <c r="K157" s="5" t="s">
        <v>1706</v>
      </c>
      <c r="L157" s="42" t="s">
        <v>1707</v>
      </c>
      <c r="M157" s="48">
        <v>-2</v>
      </c>
      <c r="N157" s="55" t="s">
        <v>1708</v>
      </c>
      <c r="O157" s="1" t="s">
        <v>1709</v>
      </c>
      <c r="P157" s="1" t="s">
        <v>286</v>
      </c>
      <c r="Q157" s="1" t="s">
        <v>1710</v>
      </c>
      <c r="R157" s="1" t="s">
        <v>2559</v>
      </c>
      <c r="S157" s="1" t="s">
        <v>590</v>
      </c>
      <c r="T157" s="1" t="s">
        <v>632</v>
      </c>
      <c r="U157" s="89" t="s">
        <v>503</v>
      </c>
      <c r="V157" s="1" t="s">
        <v>504</v>
      </c>
      <c r="W157" s="1" t="s">
        <v>505</v>
      </c>
      <c r="X157" s="1" t="s">
        <v>170</v>
      </c>
      <c r="Y157" s="1" t="s">
        <v>292</v>
      </c>
      <c r="Z157" s="31" t="s">
        <v>634</v>
      </c>
      <c r="AA157" s="31" t="s">
        <v>635</v>
      </c>
      <c r="AB157" s="1" t="s">
        <v>506</v>
      </c>
      <c r="AC157" s="1" t="s">
        <v>3670</v>
      </c>
      <c r="AD157" s="98">
        <v>5234.1137123745821</v>
      </c>
      <c r="AE157" s="1" t="s">
        <v>507</v>
      </c>
      <c r="AF157" s="4">
        <v>12009.197324414716</v>
      </c>
      <c r="AG157" s="1" t="s">
        <v>508</v>
      </c>
      <c r="AH157" s="1"/>
      <c r="AI157" s="1" t="s">
        <v>3082</v>
      </c>
      <c r="AJ157" s="1" t="s">
        <v>379</v>
      </c>
    </row>
    <row r="158" spans="1:36" ht="126" customHeight="1" x14ac:dyDescent="0.2">
      <c r="A158" s="123">
        <v>157</v>
      </c>
      <c r="B158" s="3" t="s">
        <v>657</v>
      </c>
      <c r="C158" s="2" t="s">
        <v>658</v>
      </c>
      <c r="D158" s="143"/>
      <c r="E158" s="107" t="s">
        <v>509</v>
      </c>
      <c r="F158" s="168" t="s">
        <v>1387</v>
      </c>
      <c r="G158" s="22">
        <v>4</v>
      </c>
      <c r="H158" s="1" t="s">
        <v>1036</v>
      </c>
      <c r="I158" s="1" t="s">
        <v>1705</v>
      </c>
      <c r="J158" s="1" t="s">
        <v>1324</v>
      </c>
      <c r="K158" s="5" t="s">
        <v>1706</v>
      </c>
      <c r="L158" s="42" t="s">
        <v>1707</v>
      </c>
      <c r="M158" s="48">
        <v>-2</v>
      </c>
      <c r="N158" s="55" t="s">
        <v>1708</v>
      </c>
      <c r="O158" s="1" t="s">
        <v>1709</v>
      </c>
      <c r="P158" s="1" t="s">
        <v>286</v>
      </c>
      <c r="Q158" s="1" t="s">
        <v>1710</v>
      </c>
      <c r="R158" s="1" t="s">
        <v>2559</v>
      </c>
      <c r="S158" s="1" t="s">
        <v>590</v>
      </c>
      <c r="T158" s="1" t="s">
        <v>632</v>
      </c>
      <c r="U158" s="89" t="s">
        <v>503</v>
      </c>
      <c r="V158" s="1" t="s">
        <v>504</v>
      </c>
      <c r="W158" s="1" t="s">
        <v>505</v>
      </c>
      <c r="X158" s="1" t="s">
        <v>170</v>
      </c>
      <c r="Y158" s="1" t="s">
        <v>1147</v>
      </c>
      <c r="Z158" s="31" t="s">
        <v>634</v>
      </c>
      <c r="AA158" s="31" t="s">
        <v>635</v>
      </c>
      <c r="AB158" s="101" t="s">
        <v>594</v>
      </c>
      <c r="AC158" s="19" t="s">
        <v>3625</v>
      </c>
      <c r="AD158" s="98">
        <v>5234.1137123745821</v>
      </c>
      <c r="AE158" s="1" t="s">
        <v>507</v>
      </c>
      <c r="AF158" s="4">
        <v>12009.197324414716</v>
      </c>
      <c r="AG158" s="1" t="s">
        <v>508</v>
      </c>
      <c r="AH158" s="1"/>
      <c r="AI158" s="1" t="s">
        <v>3082</v>
      </c>
      <c r="AJ158" s="1" t="s">
        <v>379</v>
      </c>
    </row>
    <row r="159" spans="1:36" ht="126" customHeight="1" x14ac:dyDescent="0.2">
      <c r="A159" s="123">
        <v>158</v>
      </c>
      <c r="B159" s="3" t="s">
        <v>657</v>
      </c>
      <c r="C159" s="2" t="s">
        <v>595</v>
      </c>
      <c r="D159" s="143"/>
      <c r="E159" s="107" t="s">
        <v>596</v>
      </c>
      <c r="F159" s="168" t="s">
        <v>1379</v>
      </c>
      <c r="G159" s="22">
        <v>5</v>
      </c>
      <c r="H159" s="1" t="s">
        <v>1036</v>
      </c>
      <c r="I159" s="1" t="s">
        <v>597</v>
      </c>
      <c r="J159" s="1" t="s">
        <v>1324</v>
      </c>
      <c r="K159" s="5" t="s">
        <v>598</v>
      </c>
      <c r="L159" s="42" t="s">
        <v>1707</v>
      </c>
      <c r="M159" s="48">
        <v>-2</v>
      </c>
      <c r="N159" s="55" t="s">
        <v>599</v>
      </c>
      <c r="O159" s="1" t="s">
        <v>285</v>
      </c>
      <c r="P159" s="1" t="s">
        <v>286</v>
      </c>
      <c r="Q159" s="1" t="s">
        <v>1710</v>
      </c>
      <c r="R159" s="1" t="s">
        <v>2559</v>
      </c>
      <c r="S159" s="1" t="s">
        <v>590</v>
      </c>
      <c r="T159" s="1" t="s">
        <v>632</v>
      </c>
      <c r="U159" s="89" t="s">
        <v>600</v>
      </c>
      <c r="V159" s="1" t="s">
        <v>601</v>
      </c>
      <c r="W159" s="1" t="s">
        <v>505</v>
      </c>
      <c r="X159" s="1" t="s">
        <v>170</v>
      </c>
      <c r="Y159" s="1" t="s">
        <v>1147</v>
      </c>
      <c r="Z159" s="31" t="s">
        <v>634</v>
      </c>
      <c r="AA159" s="31" t="s">
        <v>635</v>
      </c>
      <c r="AB159" s="101" t="s">
        <v>594</v>
      </c>
      <c r="AC159" s="19" t="s">
        <v>3625</v>
      </c>
      <c r="AD159" s="98">
        <v>6049.33110367893</v>
      </c>
      <c r="AE159" s="1" t="s">
        <v>1490</v>
      </c>
      <c r="AF159" s="4">
        <v>13003.344481605352</v>
      </c>
      <c r="AG159" s="1" t="s">
        <v>1491</v>
      </c>
      <c r="AH159" s="1"/>
      <c r="AI159" s="1" t="s">
        <v>3082</v>
      </c>
      <c r="AJ159" s="1" t="s">
        <v>379</v>
      </c>
    </row>
    <row r="160" spans="1:36" ht="126" customHeight="1" x14ac:dyDescent="0.2">
      <c r="A160" s="123">
        <v>159</v>
      </c>
      <c r="B160" s="3" t="s">
        <v>657</v>
      </c>
      <c r="C160" s="2" t="s">
        <v>602</v>
      </c>
      <c r="D160" s="143"/>
      <c r="E160" s="107" t="s">
        <v>603</v>
      </c>
      <c r="F160" s="168" t="s">
        <v>1388</v>
      </c>
      <c r="G160" s="22">
        <v>6</v>
      </c>
      <c r="H160" s="1" t="s">
        <v>1036</v>
      </c>
      <c r="I160" s="1" t="s">
        <v>2543</v>
      </c>
      <c r="J160" s="1" t="s">
        <v>1324</v>
      </c>
      <c r="K160" s="5" t="s">
        <v>598</v>
      </c>
      <c r="L160" s="42" t="s">
        <v>1707</v>
      </c>
      <c r="M160" s="48">
        <v>-2</v>
      </c>
      <c r="N160" s="55" t="s">
        <v>2544</v>
      </c>
      <c r="O160" s="1" t="s">
        <v>285</v>
      </c>
      <c r="P160" s="1" t="s">
        <v>286</v>
      </c>
      <c r="Q160" s="1" t="s">
        <v>1710</v>
      </c>
      <c r="R160" s="1" t="s">
        <v>2559</v>
      </c>
      <c r="S160" s="1" t="s">
        <v>590</v>
      </c>
      <c r="T160" s="1" t="s">
        <v>632</v>
      </c>
      <c r="U160" s="89" t="s">
        <v>2545</v>
      </c>
      <c r="V160" s="1" t="s">
        <v>2546</v>
      </c>
      <c r="W160" s="1" t="s">
        <v>2547</v>
      </c>
      <c r="X160" s="1" t="s">
        <v>170</v>
      </c>
      <c r="Y160" s="1" t="s">
        <v>2548</v>
      </c>
      <c r="Z160" s="31" t="s">
        <v>634</v>
      </c>
      <c r="AA160" s="31" t="s">
        <v>635</v>
      </c>
      <c r="AB160" s="1" t="s">
        <v>852</v>
      </c>
      <c r="AC160" s="19" t="s">
        <v>3625</v>
      </c>
      <c r="AD160" s="98">
        <v>6264.2140468227426</v>
      </c>
      <c r="AE160" s="1" t="s">
        <v>1490</v>
      </c>
      <c r="AF160" s="4">
        <v>14725.752508361205</v>
      </c>
      <c r="AG160" s="1" t="s">
        <v>1491</v>
      </c>
      <c r="AH160" s="1"/>
      <c r="AI160" s="1" t="s">
        <v>3082</v>
      </c>
      <c r="AJ160" s="1" t="s">
        <v>379</v>
      </c>
    </row>
    <row r="161" spans="1:36" ht="126" customHeight="1" x14ac:dyDescent="0.2">
      <c r="A161" s="123">
        <v>160</v>
      </c>
      <c r="B161" s="3" t="s">
        <v>657</v>
      </c>
      <c r="C161" s="2" t="s">
        <v>1100</v>
      </c>
      <c r="D161" s="143"/>
      <c r="E161" s="107" t="s">
        <v>603</v>
      </c>
      <c r="F161" s="168" t="s">
        <v>1388</v>
      </c>
      <c r="G161" s="22">
        <v>9</v>
      </c>
      <c r="H161" s="1" t="s">
        <v>1036</v>
      </c>
      <c r="I161" s="1" t="s">
        <v>2282</v>
      </c>
      <c r="J161" s="1" t="s">
        <v>1324</v>
      </c>
      <c r="K161" s="5" t="s">
        <v>771</v>
      </c>
      <c r="L161" s="42" t="s">
        <v>772</v>
      </c>
      <c r="M161" s="48">
        <v>-2</v>
      </c>
      <c r="N161" s="55" t="s">
        <v>773</v>
      </c>
      <c r="O161" s="1" t="s">
        <v>285</v>
      </c>
      <c r="P161" s="1" t="s">
        <v>286</v>
      </c>
      <c r="Q161" s="1" t="s">
        <v>774</v>
      </c>
      <c r="R161" s="1" t="s">
        <v>2559</v>
      </c>
      <c r="S161" s="1" t="s">
        <v>590</v>
      </c>
      <c r="T161" s="1" t="s">
        <v>632</v>
      </c>
      <c r="U161" s="89" t="s">
        <v>2545</v>
      </c>
      <c r="V161" s="1" t="s">
        <v>2546</v>
      </c>
      <c r="W161" s="1" t="s">
        <v>2547</v>
      </c>
      <c r="X161" s="1" t="s">
        <v>170</v>
      </c>
      <c r="Y161" s="1" t="s">
        <v>1147</v>
      </c>
      <c r="Z161" s="31" t="s">
        <v>634</v>
      </c>
      <c r="AA161" s="31" t="s">
        <v>635</v>
      </c>
      <c r="AB161" s="101" t="s">
        <v>775</v>
      </c>
      <c r="AC161" s="19" t="s">
        <v>3625</v>
      </c>
      <c r="AD161" s="98">
        <v>8168.8963210702341</v>
      </c>
      <c r="AE161" s="1" t="s">
        <v>776</v>
      </c>
      <c r="AF161" s="4">
        <v>19740.802675585284</v>
      </c>
      <c r="AG161" s="1" t="s">
        <v>1491</v>
      </c>
      <c r="AH161" s="1"/>
      <c r="AI161" s="1" t="s">
        <v>3082</v>
      </c>
      <c r="AJ161" s="1" t="s">
        <v>379</v>
      </c>
    </row>
    <row r="162" spans="1:36" ht="126" customHeight="1" x14ac:dyDescent="0.2">
      <c r="A162" s="123">
        <v>161</v>
      </c>
      <c r="B162" s="3" t="s">
        <v>657</v>
      </c>
      <c r="C162" s="2" t="s">
        <v>777</v>
      </c>
      <c r="D162" s="143"/>
      <c r="E162" s="107" t="s">
        <v>603</v>
      </c>
      <c r="F162" s="168" t="s">
        <v>1388</v>
      </c>
      <c r="G162" s="22">
        <v>11</v>
      </c>
      <c r="H162" s="1" t="s">
        <v>1036</v>
      </c>
      <c r="I162" s="1" t="s">
        <v>2282</v>
      </c>
      <c r="J162" s="1" t="s">
        <v>1324</v>
      </c>
      <c r="K162" s="5" t="s">
        <v>771</v>
      </c>
      <c r="L162" s="42" t="s">
        <v>772</v>
      </c>
      <c r="M162" s="48">
        <v>-2</v>
      </c>
      <c r="N162" s="55" t="s">
        <v>778</v>
      </c>
      <c r="O162" s="1" t="s">
        <v>285</v>
      </c>
      <c r="P162" s="1" t="s">
        <v>286</v>
      </c>
      <c r="Q162" s="1" t="s">
        <v>774</v>
      </c>
      <c r="R162" s="1" t="s">
        <v>2559</v>
      </c>
      <c r="S162" s="1" t="s">
        <v>590</v>
      </c>
      <c r="T162" s="1" t="s">
        <v>632</v>
      </c>
      <c r="U162" s="89" t="s">
        <v>779</v>
      </c>
      <c r="V162" s="1" t="s">
        <v>780</v>
      </c>
      <c r="W162" s="1" t="s">
        <v>781</v>
      </c>
      <c r="X162" s="1" t="s">
        <v>170</v>
      </c>
      <c r="Y162" s="1" t="s">
        <v>2548</v>
      </c>
      <c r="Z162" s="31" t="s">
        <v>634</v>
      </c>
      <c r="AA162" s="31" t="s">
        <v>635</v>
      </c>
      <c r="AB162" s="101" t="s">
        <v>775</v>
      </c>
      <c r="AC162" s="19" t="s">
        <v>3625</v>
      </c>
      <c r="AD162" s="98">
        <v>9243.3110367892987</v>
      </c>
      <c r="AE162" s="1" t="s">
        <v>776</v>
      </c>
      <c r="AF162" s="4">
        <v>23085.284280936456</v>
      </c>
      <c r="AG162" s="1" t="s">
        <v>1491</v>
      </c>
      <c r="AH162" s="1"/>
      <c r="AI162" s="1" t="s">
        <v>3082</v>
      </c>
      <c r="AJ162" s="1" t="s">
        <v>379</v>
      </c>
    </row>
    <row r="163" spans="1:36" ht="126" customHeight="1" x14ac:dyDescent="0.2">
      <c r="A163" s="123">
        <v>162</v>
      </c>
      <c r="B163" s="3" t="s">
        <v>657</v>
      </c>
      <c r="C163" s="2" t="s">
        <v>1694</v>
      </c>
      <c r="D163" s="143"/>
      <c r="E163" s="107" t="s">
        <v>1695</v>
      </c>
      <c r="F163" s="168" t="s">
        <v>4473</v>
      </c>
      <c r="G163" s="22">
        <v>4</v>
      </c>
      <c r="H163" s="1" t="s">
        <v>1036</v>
      </c>
      <c r="I163" s="1" t="s">
        <v>1696</v>
      </c>
      <c r="J163" s="1" t="s">
        <v>1697</v>
      </c>
      <c r="K163" s="5" t="s">
        <v>1706</v>
      </c>
      <c r="L163" s="42" t="s">
        <v>1707</v>
      </c>
      <c r="M163" s="48">
        <v>-2</v>
      </c>
      <c r="N163" s="55" t="s">
        <v>1708</v>
      </c>
      <c r="O163" s="1" t="s">
        <v>1709</v>
      </c>
      <c r="P163" s="1" t="s">
        <v>286</v>
      </c>
      <c r="Q163" s="1" t="s">
        <v>1710</v>
      </c>
      <c r="R163" s="1" t="s">
        <v>2559</v>
      </c>
      <c r="S163" s="1" t="s">
        <v>590</v>
      </c>
      <c r="T163" s="1" t="s">
        <v>632</v>
      </c>
      <c r="U163" s="89" t="s">
        <v>503</v>
      </c>
      <c r="V163" s="1" t="s">
        <v>504</v>
      </c>
      <c r="W163" s="1" t="s">
        <v>505</v>
      </c>
      <c r="X163" s="1" t="s">
        <v>170</v>
      </c>
      <c r="Y163" s="1" t="s">
        <v>1147</v>
      </c>
      <c r="Z163" s="31" t="s">
        <v>634</v>
      </c>
      <c r="AA163" s="31" t="s">
        <v>635</v>
      </c>
      <c r="AB163" s="101" t="s">
        <v>852</v>
      </c>
      <c r="AC163" s="1" t="s">
        <v>3625</v>
      </c>
      <c r="AD163" s="98">
        <v>5234.1137123745821</v>
      </c>
      <c r="AE163" s="1" t="s">
        <v>507</v>
      </c>
      <c r="AF163" s="4">
        <v>12009.197324414716</v>
      </c>
      <c r="AG163" s="1" t="s">
        <v>508</v>
      </c>
      <c r="AH163" s="48"/>
      <c r="AI163" s="1" t="s">
        <v>3082</v>
      </c>
      <c r="AJ163" s="1" t="s">
        <v>379</v>
      </c>
    </row>
    <row r="164" spans="1:36" ht="126" customHeight="1" x14ac:dyDescent="0.2">
      <c r="A164" s="123">
        <v>163</v>
      </c>
      <c r="B164" s="3" t="s">
        <v>657</v>
      </c>
      <c r="C164" s="2" t="s">
        <v>1698</v>
      </c>
      <c r="D164" s="143"/>
      <c r="E164" s="101" t="s">
        <v>1695</v>
      </c>
      <c r="F164" s="168" t="s">
        <v>4473</v>
      </c>
      <c r="G164" s="22">
        <v>5</v>
      </c>
      <c r="H164" s="1" t="s">
        <v>1036</v>
      </c>
      <c r="I164" s="1" t="s">
        <v>1699</v>
      </c>
      <c r="J164" s="1" t="s">
        <v>1697</v>
      </c>
      <c r="K164" s="5" t="s">
        <v>598</v>
      </c>
      <c r="L164" s="42" t="s">
        <v>1707</v>
      </c>
      <c r="M164" s="48">
        <v>-2</v>
      </c>
      <c r="N164" s="55" t="s">
        <v>599</v>
      </c>
      <c r="O164" s="1" t="s">
        <v>1709</v>
      </c>
      <c r="P164" s="1" t="s">
        <v>286</v>
      </c>
      <c r="Q164" s="1" t="s">
        <v>1710</v>
      </c>
      <c r="R164" s="1" t="s">
        <v>2559</v>
      </c>
      <c r="S164" s="1" t="s">
        <v>590</v>
      </c>
      <c r="T164" s="1" t="s">
        <v>632</v>
      </c>
      <c r="U164" s="89" t="s">
        <v>600</v>
      </c>
      <c r="V164" s="1" t="s">
        <v>601</v>
      </c>
      <c r="W164" s="1" t="s">
        <v>505</v>
      </c>
      <c r="X164" s="1" t="s">
        <v>170</v>
      </c>
      <c r="Y164" s="1" t="s">
        <v>1147</v>
      </c>
      <c r="Z164" s="31" t="s">
        <v>634</v>
      </c>
      <c r="AA164" s="31" t="s">
        <v>635</v>
      </c>
      <c r="AB164" s="101" t="s">
        <v>852</v>
      </c>
      <c r="AC164" s="1" t="s">
        <v>3625</v>
      </c>
      <c r="AD164" s="98">
        <v>6049.33110367893</v>
      </c>
      <c r="AE164" s="1" t="s">
        <v>1490</v>
      </c>
      <c r="AF164" s="4">
        <v>13003.344481605352</v>
      </c>
      <c r="AG164" s="1" t="s">
        <v>1491</v>
      </c>
      <c r="AH164" s="48"/>
      <c r="AI164" s="1" t="s">
        <v>3082</v>
      </c>
      <c r="AJ164" s="1" t="s">
        <v>379</v>
      </c>
    </row>
    <row r="165" spans="1:36" ht="126" customHeight="1" x14ac:dyDescent="0.2">
      <c r="A165" s="123">
        <v>164</v>
      </c>
      <c r="B165" s="3" t="s">
        <v>657</v>
      </c>
      <c r="C165" s="2" t="s">
        <v>1700</v>
      </c>
      <c r="D165" s="143"/>
      <c r="E165" s="107" t="s">
        <v>1695</v>
      </c>
      <c r="F165" s="168" t="s">
        <v>4473</v>
      </c>
      <c r="G165" s="22">
        <v>6</v>
      </c>
      <c r="H165" s="1" t="s">
        <v>1036</v>
      </c>
      <c r="I165" s="1" t="s">
        <v>2543</v>
      </c>
      <c r="J165" s="1" t="s">
        <v>1697</v>
      </c>
      <c r="K165" s="5" t="s">
        <v>598</v>
      </c>
      <c r="L165" s="42" t="s">
        <v>1707</v>
      </c>
      <c r="M165" s="48">
        <v>-2</v>
      </c>
      <c r="N165" s="55" t="s">
        <v>2544</v>
      </c>
      <c r="O165" s="1" t="s">
        <v>1709</v>
      </c>
      <c r="P165" s="1" t="s">
        <v>286</v>
      </c>
      <c r="Q165" s="1" t="s">
        <v>1710</v>
      </c>
      <c r="R165" s="1" t="s">
        <v>2559</v>
      </c>
      <c r="S165" s="1" t="s">
        <v>590</v>
      </c>
      <c r="T165" s="1" t="s">
        <v>632</v>
      </c>
      <c r="U165" s="89" t="s">
        <v>2545</v>
      </c>
      <c r="V165" s="1" t="s">
        <v>2546</v>
      </c>
      <c r="W165" s="1" t="s">
        <v>2547</v>
      </c>
      <c r="X165" s="1" t="s">
        <v>170</v>
      </c>
      <c r="Y165" s="1" t="s">
        <v>2548</v>
      </c>
      <c r="Z165" s="31" t="s">
        <v>634</v>
      </c>
      <c r="AA165" s="31" t="s">
        <v>635</v>
      </c>
      <c r="AB165" s="101" t="s">
        <v>852</v>
      </c>
      <c r="AC165" s="1" t="s">
        <v>3625</v>
      </c>
      <c r="AD165" s="98">
        <v>6264.2140468227426</v>
      </c>
      <c r="AE165" s="1" t="s">
        <v>1490</v>
      </c>
      <c r="AF165" s="4">
        <v>14725.752508361205</v>
      </c>
      <c r="AG165" s="1" t="s">
        <v>1491</v>
      </c>
      <c r="AH165" s="48"/>
      <c r="AI165" s="1" t="s">
        <v>3082</v>
      </c>
      <c r="AJ165" s="1" t="s">
        <v>379</v>
      </c>
    </row>
    <row r="166" spans="1:36" ht="126" customHeight="1" x14ac:dyDescent="0.2">
      <c r="A166" s="123">
        <v>165</v>
      </c>
      <c r="B166" s="3" t="s">
        <v>1701</v>
      </c>
      <c r="C166" s="2" t="s">
        <v>1702</v>
      </c>
      <c r="D166" s="144"/>
      <c r="E166" s="1" t="s">
        <v>1703</v>
      </c>
      <c r="F166" s="168" t="s">
        <v>1704</v>
      </c>
      <c r="G166" s="22">
        <v>4</v>
      </c>
      <c r="H166" s="1" t="s">
        <v>162</v>
      </c>
      <c r="I166" s="1" t="s">
        <v>2480</v>
      </c>
      <c r="J166" s="1" t="s">
        <v>163</v>
      </c>
      <c r="K166" s="1" t="s">
        <v>2481</v>
      </c>
      <c r="L166" s="42" t="s">
        <v>221</v>
      </c>
      <c r="M166" s="48">
        <v>-7</v>
      </c>
      <c r="N166" s="55" t="s">
        <v>2482</v>
      </c>
      <c r="O166" s="1" t="s">
        <v>2483</v>
      </c>
      <c r="P166" s="1" t="s">
        <v>2484</v>
      </c>
      <c r="Q166" s="1" t="s">
        <v>2485</v>
      </c>
      <c r="R166" s="1" t="s">
        <v>288</v>
      </c>
      <c r="S166" s="1" t="s">
        <v>631</v>
      </c>
      <c r="T166" s="1" t="s">
        <v>632</v>
      </c>
      <c r="U166" s="89" t="s">
        <v>2486</v>
      </c>
      <c r="V166" s="1" t="s">
        <v>2487</v>
      </c>
      <c r="W166" s="1" t="s">
        <v>1217</v>
      </c>
      <c r="X166" s="1" t="s">
        <v>170</v>
      </c>
      <c r="Y166" s="1" t="s">
        <v>292</v>
      </c>
      <c r="Z166" s="31" t="s">
        <v>634</v>
      </c>
      <c r="AA166" s="31" t="s">
        <v>635</v>
      </c>
      <c r="AB166" s="1" t="s">
        <v>2488</v>
      </c>
      <c r="AC166" s="1" t="s">
        <v>3670</v>
      </c>
      <c r="AD166" s="98" t="s">
        <v>1791</v>
      </c>
      <c r="AE166" s="1" t="s">
        <v>2489</v>
      </c>
      <c r="AF166" s="4">
        <v>9473.244147157191</v>
      </c>
      <c r="AG166" s="1" t="s">
        <v>2490</v>
      </c>
      <c r="AH166" s="1" t="s">
        <v>1508</v>
      </c>
      <c r="AI166" s="1" t="s">
        <v>3082</v>
      </c>
      <c r="AJ166" s="1" t="s">
        <v>379</v>
      </c>
    </row>
    <row r="167" spans="1:36" ht="126" customHeight="1" x14ac:dyDescent="0.2">
      <c r="A167" s="123">
        <v>166</v>
      </c>
      <c r="B167" s="3" t="s">
        <v>1626</v>
      </c>
      <c r="C167" s="2" t="s">
        <v>309</v>
      </c>
      <c r="D167" s="144"/>
      <c r="E167" s="107" t="s">
        <v>310</v>
      </c>
      <c r="F167" s="168" t="s">
        <v>311</v>
      </c>
      <c r="G167" s="22">
        <v>4</v>
      </c>
      <c r="H167" s="1" t="s">
        <v>1036</v>
      </c>
      <c r="I167" s="1" t="s">
        <v>992</v>
      </c>
      <c r="J167" s="1" t="s">
        <v>350</v>
      </c>
      <c r="K167" s="1" t="s">
        <v>2491</v>
      </c>
      <c r="L167" s="42" t="s">
        <v>2492</v>
      </c>
      <c r="M167" s="48">
        <v>-10</v>
      </c>
      <c r="N167" s="55" t="s">
        <v>357</v>
      </c>
      <c r="O167" s="1" t="s">
        <v>285</v>
      </c>
      <c r="P167" s="1" t="s">
        <v>286</v>
      </c>
      <c r="Q167" s="1" t="s">
        <v>312</v>
      </c>
      <c r="R167" s="1" t="s">
        <v>2267</v>
      </c>
      <c r="S167" s="1" t="s">
        <v>1069</v>
      </c>
      <c r="T167" s="1" t="s">
        <v>632</v>
      </c>
      <c r="U167" s="89">
        <v>1.5</v>
      </c>
      <c r="V167" s="16">
        <f>U167*365*0.1125</f>
        <v>61.59375</v>
      </c>
      <c r="W167" s="1"/>
      <c r="X167" s="1" t="s">
        <v>170</v>
      </c>
      <c r="Y167" s="1" t="s">
        <v>497</v>
      </c>
      <c r="Z167" s="31" t="s">
        <v>634</v>
      </c>
      <c r="AA167" s="31" t="s">
        <v>1436</v>
      </c>
      <c r="AB167" s="1" t="s">
        <v>313</v>
      </c>
      <c r="AC167" s="19" t="s">
        <v>3625</v>
      </c>
      <c r="AD167" s="98">
        <v>5769.2307692307695</v>
      </c>
      <c r="AE167" s="1" t="s">
        <v>314</v>
      </c>
      <c r="AF167" s="4">
        <v>11428.093645484951</v>
      </c>
      <c r="AG167" s="1" t="s">
        <v>1177</v>
      </c>
      <c r="AH167" s="1" t="s">
        <v>159</v>
      </c>
      <c r="AI167" s="1" t="s">
        <v>3082</v>
      </c>
      <c r="AJ167" s="1" t="s">
        <v>379</v>
      </c>
    </row>
    <row r="168" spans="1:36" ht="126" customHeight="1" x14ac:dyDescent="0.2">
      <c r="A168" s="123">
        <v>167</v>
      </c>
      <c r="B168" s="3" t="s">
        <v>1626</v>
      </c>
      <c r="C168" s="2" t="s">
        <v>987</v>
      </c>
      <c r="D168" s="144"/>
      <c r="E168" s="107" t="s">
        <v>988</v>
      </c>
      <c r="F168" s="168" t="s">
        <v>1732</v>
      </c>
      <c r="G168" s="22">
        <v>4</v>
      </c>
      <c r="H168" s="1" t="s">
        <v>1036</v>
      </c>
      <c r="I168" s="1" t="s">
        <v>992</v>
      </c>
      <c r="J168" s="1" t="s">
        <v>350</v>
      </c>
      <c r="K168" s="1" t="s">
        <v>2491</v>
      </c>
      <c r="L168" s="42" t="s">
        <v>2492</v>
      </c>
      <c r="M168" s="48">
        <v>-10</v>
      </c>
      <c r="N168" s="55" t="s">
        <v>357</v>
      </c>
      <c r="O168" s="1" t="s">
        <v>285</v>
      </c>
      <c r="P168" s="1" t="s">
        <v>286</v>
      </c>
      <c r="Q168" s="1" t="s">
        <v>989</v>
      </c>
      <c r="R168" s="1" t="s">
        <v>2267</v>
      </c>
      <c r="S168" s="1" t="s">
        <v>1069</v>
      </c>
      <c r="T168" s="1" t="s">
        <v>632</v>
      </c>
      <c r="U168" s="89">
        <v>0.7</v>
      </c>
      <c r="V168" s="16">
        <f>U168*365*0.1125</f>
        <v>28.743749999999999</v>
      </c>
      <c r="W168" s="1" t="s">
        <v>505</v>
      </c>
      <c r="X168" s="1" t="s">
        <v>170</v>
      </c>
      <c r="Y168" s="1" t="s">
        <v>1481</v>
      </c>
      <c r="Z168" s="31" t="s">
        <v>634</v>
      </c>
      <c r="AA168" s="31" t="s">
        <v>635</v>
      </c>
      <c r="AB168" s="101" t="s">
        <v>315</v>
      </c>
      <c r="AC168" s="1" t="s">
        <v>3670</v>
      </c>
      <c r="AD168" s="98">
        <v>6290.9698996655525</v>
      </c>
      <c r="AE168" s="1" t="s">
        <v>907</v>
      </c>
      <c r="AF168" s="6" t="s">
        <v>5285</v>
      </c>
      <c r="AG168" s="1" t="s">
        <v>1177</v>
      </c>
      <c r="AH168" s="1" t="s">
        <v>159</v>
      </c>
      <c r="AI168" s="1" t="s">
        <v>3082</v>
      </c>
      <c r="AJ168" s="1" t="s">
        <v>379</v>
      </c>
    </row>
    <row r="169" spans="1:36" ht="126" customHeight="1" x14ac:dyDescent="0.2">
      <c r="A169" s="123">
        <v>168</v>
      </c>
      <c r="B169" s="3" t="s">
        <v>1626</v>
      </c>
      <c r="C169" s="2" t="s">
        <v>990</v>
      </c>
      <c r="D169" s="144"/>
      <c r="E169" s="107" t="s">
        <v>991</v>
      </c>
      <c r="F169" s="168" t="s">
        <v>908</v>
      </c>
      <c r="G169" s="22">
        <v>6</v>
      </c>
      <c r="H169" s="1" t="s">
        <v>1036</v>
      </c>
      <c r="I169" s="1" t="s">
        <v>992</v>
      </c>
      <c r="J169" s="1" t="s">
        <v>350</v>
      </c>
      <c r="K169" s="1" t="s">
        <v>2491</v>
      </c>
      <c r="L169" s="42" t="s">
        <v>2492</v>
      </c>
      <c r="M169" s="48">
        <v>-10</v>
      </c>
      <c r="N169" s="55" t="s">
        <v>357</v>
      </c>
      <c r="O169" s="1" t="s">
        <v>285</v>
      </c>
      <c r="P169" s="1" t="s">
        <v>286</v>
      </c>
      <c r="Q169" s="1" t="s">
        <v>989</v>
      </c>
      <c r="R169" s="1" t="s">
        <v>2267</v>
      </c>
      <c r="S169" s="1" t="s">
        <v>1069</v>
      </c>
      <c r="T169" s="1" t="s">
        <v>632</v>
      </c>
      <c r="U169" s="89">
        <v>0.9</v>
      </c>
      <c r="V169" s="16">
        <f>U169*365*0.1125</f>
        <v>36.956250000000004</v>
      </c>
      <c r="W169" s="1" t="s">
        <v>91</v>
      </c>
      <c r="X169" s="1" t="s">
        <v>170</v>
      </c>
      <c r="Y169" s="1" t="s">
        <v>2233</v>
      </c>
      <c r="Z169" s="31" t="s">
        <v>634</v>
      </c>
      <c r="AA169" s="31" t="s">
        <v>635</v>
      </c>
      <c r="AB169" s="101" t="s">
        <v>315</v>
      </c>
      <c r="AC169" s="19" t="s">
        <v>3625</v>
      </c>
      <c r="AD169" s="98">
        <v>6500.8361204013381</v>
      </c>
      <c r="AE169" s="1" t="s">
        <v>907</v>
      </c>
      <c r="AF169" s="6" t="s">
        <v>5286</v>
      </c>
      <c r="AG169" s="1" t="s">
        <v>1177</v>
      </c>
      <c r="AH169" s="1" t="s">
        <v>159</v>
      </c>
      <c r="AI169" s="1" t="s">
        <v>3082</v>
      </c>
      <c r="AJ169" s="1" t="s">
        <v>379</v>
      </c>
    </row>
    <row r="170" spans="1:36" ht="126" customHeight="1" x14ac:dyDescent="0.2">
      <c r="A170" s="123">
        <v>169</v>
      </c>
      <c r="B170" s="3" t="s">
        <v>1626</v>
      </c>
      <c r="C170" s="2" t="s">
        <v>993</v>
      </c>
      <c r="D170" s="144"/>
      <c r="E170" s="107" t="s">
        <v>997</v>
      </c>
      <c r="F170" s="168" t="s">
        <v>908</v>
      </c>
      <c r="G170" s="22">
        <v>12</v>
      </c>
      <c r="H170" s="1" t="s">
        <v>1036</v>
      </c>
      <c r="I170" s="1" t="s">
        <v>994</v>
      </c>
      <c r="J170" s="1" t="s">
        <v>350</v>
      </c>
      <c r="K170" s="1" t="s">
        <v>995</v>
      </c>
      <c r="L170" s="42" t="s">
        <v>996</v>
      </c>
      <c r="M170" s="48">
        <v>-10</v>
      </c>
      <c r="N170" s="55" t="s">
        <v>1508</v>
      </c>
      <c r="O170" s="1" t="s">
        <v>285</v>
      </c>
      <c r="P170" s="1" t="s">
        <v>286</v>
      </c>
      <c r="Q170" s="1" t="s">
        <v>989</v>
      </c>
      <c r="R170" s="1" t="s">
        <v>2267</v>
      </c>
      <c r="S170" s="1" t="s">
        <v>1069</v>
      </c>
      <c r="T170" s="1" t="s">
        <v>632</v>
      </c>
      <c r="U170" s="89">
        <v>2.4</v>
      </c>
      <c r="V170" s="16">
        <f>U170*365*0.1125</f>
        <v>98.55</v>
      </c>
      <c r="W170" s="1" t="s">
        <v>1484</v>
      </c>
      <c r="X170" s="1" t="s">
        <v>170</v>
      </c>
      <c r="Y170" s="1" t="s">
        <v>2233</v>
      </c>
      <c r="Z170" s="31" t="s">
        <v>634</v>
      </c>
      <c r="AA170" s="31" t="s">
        <v>635</v>
      </c>
      <c r="AB170" s="101" t="s">
        <v>315</v>
      </c>
      <c r="AC170" s="19" t="s">
        <v>3625</v>
      </c>
      <c r="AD170" s="98">
        <v>9922.2408026755857</v>
      </c>
      <c r="AE170" s="1" t="s">
        <v>907</v>
      </c>
      <c r="AF170" s="6" t="s">
        <v>5287</v>
      </c>
      <c r="AG170" s="1" t="s">
        <v>1177</v>
      </c>
      <c r="AH170" s="1" t="s">
        <v>159</v>
      </c>
      <c r="AI170" s="1" t="s">
        <v>3082</v>
      </c>
      <c r="AJ170" s="1" t="s">
        <v>379</v>
      </c>
    </row>
    <row r="171" spans="1:36" ht="126" customHeight="1" x14ac:dyDescent="0.2">
      <c r="A171" s="123">
        <v>170</v>
      </c>
      <c r="B171" s="3" t="s">
        <v>1498</v>
      </c>
      <c r="C171" s="2" t="s">
        <v>1499</v>
      </c>
      <c r="D171" s="143"/>
      <c r="E171" s="101" t="s">
        <v>2542</v>
      </c>
      <c r="F171" s="168" t="s">
        <v>2541</v>
      </c>
      <c r="G171" s="22">
        <v>5</v>
      </c>
      <c r="H171" s="1" t="s">
        <v>1036</v>
      </c>
      <c r="I171" s="1" t="s">
        <v>1500</v>
      </c>
      <c r="J171" s="1" t="s">
        <v>1188</v>
      </c>
      <c r="K171" s="1" t="s">
        <v>719</v>
      </c>
      <c r="L171" s="42" t="s">
        <v>720</v>
      </c>
      <c r="M171" s="48">
        <v>-8.5</v>
      </c>
      <c r="N171" s="55" t="s">
        <v>721</v>
      </c>
      <c r="O171" s="1" t="s">
        <v>285</v>
      </c>
      <c r="P171" s="1" t="s">
        <v>2197</v>
      </c>
      <c r="Q171" s="1" t="s">
        <v>722</v>
      </c>
      <c r="R171" s="1" t="s">
        <v>723</v>
      </c>
      <c r="S171" s="1" t="s">
        <v>1272</v>
      </c>
      <c r="T171" s="1" t="s">
        <v>632</v>
      </c>
      <c r="U171" s="89" t="s">
        <v>724</v>
      </c>
      <c r="V171" s="1" t="s">
        <v>725</v>
      </c>
      <c r="W171" s="1" t="s">
        <v>744</v>
      </c>
      <c r="X171" s="1" t="s">
        <v>170</v>
      </c>
      <c r="Y171" s="1" t="s">
        <v>2233</v>
      </c>
      <c r="Z171" s="31" t="s">
        <v>634</v>
      </c>
      <c r="AA171" s="31" t="s">
        <v>635</v>
      </c>
      <c r="AB171" s="101" t="s">
        <v>726</v>
      </c>
      <c r="AC171" s="19" t="s">
        <v>3625</v>
      </c>
      <c r="AD171" s="98">
        <v>5016.7224080267561</v>
      </c>
      <c r="AE171" s="1" t="s">
        <v>561</v>
      </c>
      <c r="AF171" s="4">
        <v>11230.76923076923</v>
      </c>
      <c r="AG171" s="1" t="s">
        <v>562</v>
      </c>
      <c r="AH171" s="1"/>
      <c r="AI171" s="1" t="s">
        <v>3082</v>
      </c>
      <c r="AJ171" s="1" t="s">
        <v>379</v>
      </c>
    </row>
    <row r="172" spans="1:36" ht="126" customHeight="1" x14ac:dyDescent="0.2">
      <c r="A172" s="123">
        <v>171</v>
      </c>
      <c r="B172" s="3" t="s">
        <v>563</v>
      </c>
      <c r="C172" s="2" t="s">
        <v>564</v>
      </c>
      <c r="D172" s="143"/>
      <c r="E172" s="1" t="s">
        <v>565</v>
      </c>
      <c r="F172" s="196" t="s">
        <v>566</v>
      </c>
      <c r="G172" s="22">
        <v>5</v>
      </c>
      <c r="H172" s="1" t="s">
        <v>1161</v>
      </c>
      <c r="I172" s="1" t="s">
        <v>4585</v>
      </c>
      <c r="J172" s="1" t="s">
        <v>1188</v>
      </c>
      <c r="K172" s="1" t="s">
        <v>1949</v>
      </c>
      <c r="L172" s="42" t="s">
        <v>1950</v>
      </c>
      <c r="M172" s="48">
        <v>-72</v>
      </c>
      <c r="N172" s="55" t="s">
        <v>1217</v>
      </c>
      <c r="O172" s="1" t="s">
        <v>285</v>
      </c>
      <c r="P172" s="1" t="s">
        <v>379</v>
      </c>
      <c r="Q172" s="1" t="s">
        <v>379</v>
      </c>
      <c r="R172" s="1" t="s">
        <v>1951</v>
      </c>
      <c r="S172" s="1" t="s">
        <v>590</v>
      </c>
      <c r="T172" s="1" t="s">
        <v>275</v>
      </c>
      <c r="U172" s="89" t="s">
        <v>1952</v>
      </c>
      <c r="V172" s="1" t="s">
        <v>1953</v>
      </c>
      <c r="W172" s="1"/>
      <c r="X172" s="1" t="s">
        <v>1954</v>
      </c>
      <c r="Y172" s="1" t="s">
        <v>1955</v>
      </c>
      <c r="Z172" s="31" t="s">
        <v>6625</v>
      </c>
      <c r="AA172" s="31" t="s">
        <v>635</v>
      </c>
      <c r="AB172" s="196" t="s">
        <v>1956</v>
      </c>
      <c r="AC172" s="1" t="s">
        <v>1132</v>
      </c>
      <c r="AD172" s="98">
        <v>8500</v>
      </c>
      <c r="AE172" s="1" t="s">
        <v>275</v>
      </c>
      <c r="AF172" s="4">
        <v>9698.9966555183946</v>
      </c>
      <c r="AG172" s="1" t="s">
        <v>1596</v>
      </c>
      <c r="AH172" s="1"/>
      <c r="AI172" s="1" t="s">
        <v>3082</v>
      </c>
      <c r="AJ172" s="1" t="s">
        <v>379</v>
      </c>
    </row>
    <row r="173" spans="1:36" ht="126" customHeight="1" x14ac:dyDescent="0.2">
      <c r="A173" s="123">
        <v>172</v>
      </c>
      <c r="B173" s="3" t="s">
        <v>563</v>
      </c>
      <c r="C173" s="2" t="s">
        <v>1957</v>
      </c>
      <c r="D173" s="143"/>
      <c r="E173" s="1" t="s">
        <v>565</v>
      </c>
      <c r="F173" s="196" t="s">
        <v>566</v>
      </c>
      <c r="G173" s="22">
        <v>6</v>
      </c>
      <c r="H173" s="1" t="s">
        <v>1161</v>
      </c>
      <c r="I173" s="1" t="s">
        <v>4586</v>
      </c>
      <c r="J173" s="1" t="s">
        <v>1188</v>
      </c>
      <c r="K173" s="1" t="s">
        <v>711</v>
      </c>
      <c r="L173" s="42" t="s">
        <v>712</v>
      </c>
      <c r="M173" s="48">
        <v>-72</v>
      </c>
      <c r="N173" s="55" t="s">
        <v>1217</v>
      </c>
      <c r="O173" s="1" t="s">
        <v>285</v>
      </c>
      <c r="P173" s="1" t="s">
        <v>379</v>
      </c>
      <c r="Q173" s="1" t="s">
        <v>379</v>
      </c>
      <c r="R173" s="1" t="s">
        <v>1951</v>
      </c>
      <c r="S173" s="1" t="s">
        <v>590</v>
      </c>
      <c r="T173" s="1" t="s">
        <v>275</v>
      </c>
      <c r="U173" s="89" t="s">
        <v>1952</v>
      </c>
      <c r="V173" s="1" t="s">
        <v>1953</v>
      </c>
      <c r="W173" s="1"/>
      <c r="X173" s="1" t="s">
        <v>1954</v>
      </c>
      <c r="Y173" s="1" t="s">
        <v>1955</v>
      </c>
      <c r="Z173" s="31" t="s">
        <v>6625</v>
      </c>
      <c r="AA173" s="31" t="s">
        <v>635</v>
      </c>
      <c r="AB173" s="196" t="s">
        <v>1956</v>
      </c>
      <c r="AC173" s="1" t="s">
        <v>1132</v>
      </c>
      <c r="AD173" s="98" t="s">
        <v>5622</v>
      </c>
      <c r="AE173" s="1" t="s">
        <v>275</v>
      </c>
      <c r="AF173" s="1" t="s">
        <v>5288</v>
      </c>
      <c r="AG173" s="1" t="s">
        <v>1596</v>
      </c>
      <c r="AH173" s="1"/>
      <c r="AI173" s="1" t="s">
        <v>3082</v>
      </c>
      <c r="AJ173" s="1" t="s">
        <v>379</v>
      </c>
    </row>
    <row r="174" spans="1:36" ht="126" customHeight="1" x14ac:dyDescent="0.2">
      <c r="A174" s="123">
        <v>173</v>
      </c>
      <c r="B174" s="3" t="s">
        <v>563</v>
      </c>
      <c r="C174" s="2" t="s">
        <v>713</v>
      </c>
      <c r="D174" s="143"/>
      <c r="E174" s="1" t="s">
        <v>565</v>
      </c>
      <c r="F174" s="196" t="s">
        <v>566</v>
      </c>
      <c r="G174" s="22">
        <v>7</v>
      </c>
      <c r="H174" s="1" t="s">
        <v>1161</v>
      </c>
      <c r="I174" s="1" t="s">
        <v>4586</v>
      </c>
      <c r="J174" s="1" t="s">
        <v>1188</v>
      </c>
      <c r="K174" s="1" t="s">
        <v>711</v>
      </c>
      <c r="L174" s="42" t="s">
        <v>712</v>
      </c>
      <c r="M174" s="48">
        <v>-72</v>
      </c>
      <c r="N174" s="55" t="s">
        <v>1217</v>
      </c>
      <c r="O174" s="1" t="s">
        <v>285</v>
      </c>
      <c r="P174" s="1" t="s">
        <v>379</v>
      </c>
      <c r="Q174" s="1" t="s">
        <v>379</v>
      </c>
      <c r="R174" s="1" t="s">
        <v>1951</v>
      </c>
      <c r="S174" s="1" t="s">
        <v>590</v>
      </c>
      <c r="T174" s="1" t="s">
        <v>275</v>
      </c>
      <c r="U174" s="89" t="s">
        <v>1952</v>
      </c>
      <c r="V174" s="1" t="s">
        <v>1953</v>
      </c>
      <c r="W174" s="1"/>
      <c r="X174" s="1" t="s">
        <v>1954</v>
      </c>
      <c r="Y174" s="1" t="s">
        <v>1955</v>
      </c>
      <c r="Z174" s="31" t="s">
        <v>6625</v>
      </c>
      <c r="AA174" s="31" t="s">
        <v>635</v>
      </c>
      <c r="AB174" s="196" t="s">
        <v>1956</v>
      </c>
      <c r="AC174" s="1" t="s">
        <v>1132</v>
      </c>
      <c r="AD174" s="98" t="s">
        <v>5622</v>
      </c>
      <c r="AE174" s="1" t="s">
        <v>275</v>
      </c>
      <c r="AF174" s="1" t="s">
        <v>5289</v>
      </c>
      <c r="AG174" s="1" t="s">
        <v>1596</v>
      </c>
      <c r="AH174" s="1"/>
      <c r="AI174" s="1" t="s">
        <v>3082</v>
      </c>
      <c r="AJ174" s="1" t="s">
        <v>379</v>
      </c>
    </row>
    <row r="175" spans="1:36" ht="126" customHeight="1" x14ac:dyDescent="0.2">
      <c r="A175" s="123">
        <v>174</v>
      </c>
      <c r="B175" s="3" t="s">
        <v>563</v>
      </c>
      <c r="C175" s="2" t="s">
        <v>714</v>
      </c>
      <c r="D175" s="144"/>
      <c r="E175" s="1" t="s">
        <v>565</v>
      </c>
      <c r="F175" s="196" t="s">
        <v>566</v>
      </c>
      <c r="G175" s="22">
        <v>8</v>
      </c>
      <c r="H175" s="1" t="s">
        <v>1161</v>
      </c>
      <c r="I175" s="1" t="s">
        <v>4587</v>
      </c>
      <c r="J175" s="1" t="s">
        <v>1188</v>
      </c>
      <c r="K175" s="1" t="s">
        <v>4588</v>
      </c>
      <c r="L175" s="42" t="s">
        <v>715</v>
      </c>
      <c r="M175" s="48">
        <v>-72</v>
      </c>
      <c r="N175" s="55" t="s">
        <v>1217</v>
      </c>
      <c r="O175" s="1" t="s">
        <v>716</v>
      </c>
      <c r="P175" s="1" t="s">
        <v>379</v>
      </c>
      <c r="Q175" s="1" t="s">
        <v>379</v>
      </c>
      <c r="R175" s="1" t="s">
        <v>1951</v>
      </c>
      <c r="S175" s="1" t="s">
        <v>590</v>
      </c>
      <c r="T175" s="1" t="s">
        <v>275</v>
      </c>
      <c r="U175" s="89" t="s">
        <v>1952</v>
      </c>
      <c r="V175" s="1" t="s">
        <v>1953</v>
      </c>
      <c r="W175" s="1"/>
      <c r="X175" s="1" t="s">
        <v>1954</v>
      </c>
      <c r="Y175" s="1" t="s">
        <v>1955</v>
      </c>
      <c r="Z175" s="31" t="s">
        <v>6625</v>
      </c>
      <c r="AA175" s="31" t="s">
        <v>635</v>
      </c>
      <c r="AB175" s="196" t="s">
        <v>1956</v>
      </c>
      <c r="AC175" s="1" t="s">
        <v>1132</v>
      </c>
      <c r="AD175" s="98" t="s">
        <v>5622</v>
      </c>
      <c r="AE175" s="1" t="s">
        <v>275</v>
      </c>
      <c r="AF175" s="1" t="s">
        <v>5290</v>
      </c>
      <c r="AG175" s="1" t="s">
        <v>1596</v>
      </c>
      <c r="AH175" s="1"/>
      <c r="AI175" s="1" t="s">
        <v>3082</v>
      </c>
      <c r="AJ175" s="1" t="s">
        <v>379</v>
      </c>
    </row>
    <row r="176" spans="1:36" ht="126" customHeight="1" x14ac:dyDescent="0.2">
      <c r="A176" s="123">
        <v>175</v>
      </c>
      <c r="B176" s="3" t="s">
        <v>563</v>
      </c>
      <c r="C176" s="2" t="s">
        <v>717</v>
      </c>
      <c r="D176" s="143"/>
      <c r="E176" s="1" t="s">
        <v>565</v>
      </c>
      <c r="F176" s="196" t="s">
        <v>566</v>
      </c>
      <c r="G176" s="22">
        <v>9</v>
      </c>
      <c r="H176" s="1" t="s">
        <v>1161</v>
      </c>
      <c r="I176" s="1" t="s">
        <v>4589</v>
      </c>
      <c r="J176" s="1" t="s">
        <v>1188</v>
      </c>
      <c r="K176" s="1" t="s">
        <v>4588</v>
      </c>
      <c r="L176" s="42" t="s">
        <v>715</v>
      </c>
      <c r="M176" s="48">
        <v>-72</v>
      </c>
      <c r="N176" s="55" t="s">
        <v>1217</v>
      </c>
      <c r="O176" s="1" t="s">
        <v>716</v>
      </c>
      <c r="P176" s="1" t="s">
        <v>379</v>
      </c>
      <c r="Q176" s="1" t="s">
        <v>379</v>
      </c>
      <c r="R176" s="1" t="s">
        <v>1951</v>
      </c>
      <c r="S176" s="1" t="s">
        <v>590</v>
      </c>
      <c r="T176" s="1" t="s">
        <v>275</v>
      </c>
      <c r="U176" s="89" t="s">
        <v>1952</v>
      </c>
      <c r="V176" s="1" t="s">
        <v>1953</v>
      </c>
      <c r="W176" s="1"/>
      <c r="X176" s="1" t="s">
        <v>1954</v>
      </c>
      <c r="Y176" s="1" t="s">
        <v>1955</v>
      </c>
      <c r="Z176" s="31" t="s">
        <v>6625</v>
      </c>
      <c r="AA176" s="31" t="s">
        <v>635</v>
      </c>
      <c r="AB176" s="196" t="s">
        <v>1956</v>
      </c>
      <c r="AC176" s="1" t="s">
        <v>1132</v>
      </c>
      <c r="AD176" s="98" t="s">
        <v>5622</v>
      </c>
      <c r="AE176" s="1" t="s">
        <v>275</v>
      </c>
      <c r="AF176" s="1" t="s">
        <v>5291</v>
      </c>
      <c r="AG176" s="1" t="s">
        <v>1596</v>
      </c>
      <c r="AH176" s="1"/>
      <c r="AI176" s="1" t="s">
        <v>3082</v>
      </c>
      <c r="AJ176" s="1" t="s">
        <v>379</v>
      </c>
    </row>
    <row r="177" spans="1:36" ht="126" customHeight="1" x14ac:dyDescent="0.2">
      <c r="A177" s="123">
        <v>176</v>
      </c>
      <c r="B177" s="3" t="s">
        <v>563</v>
      </c>
      <c r="C177" s="2" t="s">
        <v>1043</v>
      </c>
      <c r="D177" s="143"/>
      <c r="E177" s="1" t="s">
        <v>565</v>
      </c>
      <c r="F177" s="196" t="s">
        <v>566</v>
      </c>
      <c r="G177" s="22">
        <v>10</v>
      </c>
      <c r="H177" s="1" t="s">
        <v>1161</v>
      </c>
      <c r="I177" s="1" t="s">
        <v>4590</v>
      </c>
      <c r="J177" s="1" t="s">
        <v>1188</v>
      </c>
      <c r="K177" s="1" t="s">
        <v>4588</v>
      </c>
      <c r="L177" s="42" t="s">
        <v>715</v>
      </c>
      <c r="M177" s="48">
        <v>-72</v>
      </c>
      <c r="N177" s="55" t="s">
        <v>1217</v>
      </c>
      <c r="O177" s="1" t="s">
        <v>716</v>
      </c>
      <c r="P177" s="1" t="s">
        <v>379</v>
      </c>
      <c r="Q177" s="1" t="s">
        <v>379</v>
      </c>
      <c r="R177" s="1" t="s">
        <v>1951</v>
      </c>
      <c r="S177" s="1" t="s">
        <v>590</v>
      </c>
      <c r="T177" s="1" t="s">
        <v>275</v>
      </c>
      <c r="U177" s="89" t="s">
        <v>1952</v>
      </c>
      <c r="V177" s="1" t="s">
        <v>1953</v>
      </c>
      <c r="W177" s="1"/>
      <c r="X177" s="1" t="s">
        <v>1954</v>
      </c>
      <c r="Y177" s="1" t="s">
        <v>1955</v>
      </c>
      <c r="Z177" s="31" t="s">
        <v>6625</v>
      </c>
      <c r="AA177" s="31" t="s">
        <v>635</v>
      </c>
      <c r="AB177" s="196" t="s">
        <v>1956</v>
      </c>
      <c r="AC177" s="1" t="s">
        <v>1132</v>
      </c>
      <c r="AD177" s="98" t="s">
        <v>5622</v>
      </c>
      <c r="AE177" s="1" t="s">
        <v>275</v>
      </c>
      <c r="AF177" s="1" t="s">
        <v>5292</v>
      </c>
      <c r="AG177" s="1" t="s">
        <v>1596</v>
      </c>
      <c r="AH177" s="1"/>
      <c r="AI177" s="1" t="s">
        <v>3082</v>
      </c>
      <c r="AJ177" s="1" t="s">
        <v>379</v>
      </c>
    </row>
    <row r="178" spans="1:36" ht="126" customHeight="1" x14ac:dyDescent="0.2">
      <c r="A178" s="123">
        <v>177</v>
      </c>
      <c r="B178" s="3" t="s">
        <v>563</v>
      </c>
      <c r="C178" s="2" t="s">
        <v>1044</v>
      </c>
      <c r="D178" s="143"/>
      <c r="E178" s="1" t="s">
        <v>565</v>
      </c>
      <c r="F178" s="196" t="s">
        <v>566</v>
      </c>
      <c r="G178" s="22">
        <v>11</v>
      </c>
      <c r="H178" s="1" t="s">
        <v>1161</v>
      </c>
      <c r="I178" s="1" t="s">
        <v>4591</v>
      </c>
      <c r="J178" s="1" t="s">
        <v>1188</v>
      </c>
      <c r="K178" s="1" t="s">
        <v>4592</v>
      </c>
      <c r="L178" s="42" t="s">
        <v>998</v>
      </c>
      <c r="M178" s="48">
        <v>-72</v>
      </c>
      <c r="N178" s="55" t="s">
        <v>1217</v>
      </c>
      <c r="O178" s="1" t="s">
        <v>716</v>
      </c>
      <c r="P178" s="1" t="s">
        <v>379</v>
      </c>
      <c r="Q178" s="1" t="s">
        <v>379</v>
      </c>
      <c r="R178" s="1" t="s">
        <v>1951</v>
      </c>
      <c r="S178" s="1" t="s">
        <v>590</v>
      </c>
      <c r="T178" s="1" t="s">
        <v>275</v>
      </c>
      <c r="U178" s="89" t="s">
        <v>1952</v>
      </c>
      <c r="V178" s="1" t="s">
        <v>1953</v>
      </c>
      <c r="W178" s="1"/>
      <c r="X178" s="1" t="s">
        <v>1954</v>
      </c>
      <c r="Y178" s="1" t="s">
        <v>1955</v>
      </c>
      <c r="Z178" s="31" t="s">
        <v>6625</v>
      </c>
      <c r="AA178" s="31" t="s">
        <v>635</v>
      </c>
      <c r="AB178" s="196" t="s">
        <v>1956</v>
      </c>
      <c r="AC178" s="1" t="s">
        <v>1132</v>
      </c>
      <c r="AD178" s="98" t="s">
        <v>5622</v>
      </c>
      <c r="AE178" s="1" t="s">
        <v>275</v>
      </c>
      <c r="AF178" s="1" t="s">
        <v>5293</v>
      </c>
      <c r="AG178" s="1" t="s">
        <v>1596</v>
      </c>
      <c r="AH178" s="1"/>
      <c r="AI178" s="1" t="s">
        <v>3082</v>
      </c>
      <c r="AJ178" s="1" t="s">
        <v>379</v>
      </c>
    </row>
    <row r="179" spans="1:36" ht="126" customHeight="1" x14ac:dyDescent="0.2">
      <c r="A179" s="123">
        <v>178</v>
      </c>
      <c r="B179" s="3" t="s">
        <v>563</v>
      </c>
      <c r="C179" s="2" t="s">
        <v>999</v>
      </c>
      <c r="D179" s="143"/>
      <c r="E179" s="1" t="s">
        <v>565</v>
      </c>
      <c r="F179" s="196" t="s">
        <v>566</v>
      </c>
      <c r="G179" s="22">
        <v>12</v>
      </c>
      <c r="H179" s="1" t="s">
        <v>1161</v>
      </c>
      <c r="I179" s="1" t="s">
        <v>4593</v>
      </c>
      <c r="J179" s="1" t="s">
        <v>1188</v>
      </c>
      <c r="K179" s="1" t="s">
        <v>4592</v>
      </c>
      <c r="L179" s="42" t="s">
        <v>998</v>
      </c>
      <c r="M179" s="48">
        <v>-72</v>
      </c>
      <c r="N179" s="55" t="s">
        <v>1217</v>
      </c>
      <c r="O179" s="1" t="s">
        <v>716</v>
      </c>
      <c r="P179" s="1" t="s">
        <v>379</v>
      </c>
      <c r="Q179" s="1" t="s">
        <v>379</v>
      </c>
      <c r="R179" s="1" t="s">
        <v>1951</v>
      </c>
      <c r="S179" s="1" t="s">
        <v>590</v>
      </c>
      <c r="T179" s="1" t="s">
        <v>275</v>
      </c>
      <c r="U179" s="89" t="s">
        <v>1952</v>
      </c>
      <c r="V179" s="1" t="s">
        <v>1953</v>
      </c>
      <c r="W179" s="1"/>
      <c r="X179" s="1" t="s">
        <v>1954</v>
      </c>
      <c r="Y179" s="1" t="s">
        <v>1955</v>
      </c>
      <c r="Z179" s="31" t="s">
        <v>6625</v>
      </c>
      <c r="AA179" s="31" t="s">
        <v>635</v>
      </c>
      <c r="AB179" s="196" t="s">
        <v>1956</v>
      </c>
      <c r="AC179" s="1" t="s">
        <v>1132</v>
      </c>
      <c r="AD179" s="98" t="s">
        <v>5622</v>
      </c>
      <c r="AE179" s="1" t="s">
        <v>275</v>
      </c>
      <c r="AF179" s="1" t="s">
        <v>5294</v>
      </c>
      <c r="AG179" s="1" t="s">
        <v>1596</v>
      </c>
      <c r="AH179" s="1"/>
      <c r="AI179" s="1" t="s">
        <v>3082</v>
      </c>
      <c r="AJ179" s="1" t="s">
        <v>379</v>
      </c>
    </row>
    <row r="180" spans="1:36" ht="126" customHeight="1" x14ac:dyDescent="0.2">
      <c r="A180" s="123">
        <v>179</v>
      </c>
      <c r="B180" s="3" t="s">
        <v>563</v>
      </c>
      <c r="C180" s="2" t="s">
        <v>1000</v>
      </c>
      <c r="D180" s="143"/>
      <c r="E180" s="1" t="s">
        <v>565</v>
      </c>
      <c r="F180" s="196" t="s">
        <v>566</v>
      </c>
      <c r="G180" s="22">
        <v>13</v>
      </c>
      <c r="H180" s="1" t="s">
        <v>1161</v>
      </c>
      <c r="I180" s="1" t="s">
        <v>4594</v>
      </c>
      <c r="J180" s="1" t="s">
        <v>1188</v>
      </c>
      <c r="K180" s="1" t="s">
        <v>4592</v>
      </c>
      <c r="L180" s="42" t="s">
        <v>998</v>
      </c>
      <c r="M180" s="48">
        <v>-72</v>
      </c>
      <c r="N180" s="55" t="s">
        <v>1217</v>
      </c>
      <c r="O180" s="1" t="s">
        <v>716</v>
      </c>
      <c r="P180" s="1" t="s">
        <v>379</v>
      </c>
      <c r="Q180" s="1" t="s">
        <v>379</v>
      </c>
      <c r="R180" s="1" t="s">
        <v>1951</v>
      </c>
      <c r="S180" s="1" t="s">
        <v>590</v>
      </c>
      <c r="T180" s="1" t="s">
        <v>275</v>
      </c>
      <c r="U180" s="89" t="s">
        <v>1952</v>
      </c>
      <c r="V180" s="1" t="s">
        <v>1953</v>
      </c>
      <c r="W180" s="1"/>
      <c r="X180" s="1" t="s">
        <v>1954</v>
      </c>
      <c r="Y180" s="1" t="s">
        <v>1955</v>
      </c>
      <c r="Z180" s="31" t="s">
        <v>6625</v>
      </c>
      <c r="AA180" s="31" t="s">
        <v>635</v>
      </c>
      <c r="AB180" s="196" t="s">
        <v>1956</v>
      </c>
      <c r="AC180" s="1" t="s">
        <v>1132</v>
      </c>
      <c r="AD180" s="98" t="s">
        <v>5622</v>
      </c>
      <c r="AE180" s="1" t="s">
        <v>275</v>
      </c>
      <c r="AF180" s="1" t="s">
        <v>5295</v>
      </c>
      <c r="AG180" s="1" t="s">
        <v>1596</v>
      </c>
      <c r="AH180" s="1"/>
      <c r="AI180" s="1" t="s">
        <v>3082</v>
      </c>
      <c r="AJ180" s="1" t="s">
        <v>379</v>
      </c>
    </row>
    <row r="181" spans="1:36" ht="126" customHeight="1" x14ac:dyDescent="0.2">
      <c r="A181" s="123">
        <v>180</v>
      </c>
      <c r="B181" s="3" t="s">
        <v>563</v>
      </c>
      <c r="C181" s="2" t="s">
        <v>1001</v>
      </c>
      <c r="D181" s="143"/>
      <c r="E181" s="1" t="s">
        <v>565</v>
      </c>
      <c r="F181" s="196" t="s">
        <v>566</v>
      </c>
      <c r="G181" s="22">
        <v>14</v>
      </c>
      <c r="H181" s="1" t="s">
        <v>1161</v>
      </c>
      <c r="I181" s="1" t="s">
        <v>4595</v>
      </c>
      <c r="J181" s="1" t="s">
        <v>1188</v>
      </c>
      <c r="K181" s="1" t="s">
        <v>4592</v>
      </c>
      <c r="L181" s="42" t="s">
        <v>998</v>
      </c>
      <c r="M181" s="48">
        <v>-72</v>
      </c>
      <c r="N181" s="55" t="s">
        <v>1217</v>
      </c>
      <c r="O181" s="1" t="s">
        <v>716</v>
      </c>
      <c r="P181" s="1" t="s">
        <v>379</v>
      </c>
      <c r="Q181" s="1" t="s">
        <v>379</v>
      </c>
      <c r="R181" s="1" t="s">
        <v>1951</v>
      </c>
      <c r="S181" s="1" t="s">
        <v>590</v>
      </c>
      <c r="T181" s="1" t="s">
        <v>275</v>
      </c>
      <c r="U181" s="89" t="s">
        <v>1952</v>
      </c>
      <c r="V181" s="1" t="s">
        <v>1953</v>
      </c>
      <c r="W181" s="1"/>
      <c r="X181" s="1" t="s">
        <v>1954</v>
      </c>
      <c r="Y181" s="1" t="s">
        <v>1955</v>
      </c>
      <c r="Z181" s="31" t="s">
        <v>6625</v>
      </c>
      <c r="AA181" s="31" t="s">
        <v>635</v>
      </c>
      <c r="AB181" s="196" t="s">
        <v>1956</v>
      </c>
      <c r="AC181" s="1" t="s">
        <v>1132</v>
      </c>
      <c r="AD181" s="98" t="s">
        <v>5622</v>
      </c>
      <c r="AE181" s="1" t="s">
        <v>275</v>
      </c>
      <c r="AF181" s="1" t="s">
        <v>5296</v>
      </c>
      <c r="AG181" s="1" t="s">
        <v>1596</v>
      </c>
      <c r="AH181" s="1"/>
      <c r="AI181" s="1" t="s">
        <v>3082</v>
      </c>
      <c r="AJ181" s="1" t="s">
        <v>379</v>
      </c>
    </row>
    <row r="182" spans="1:36" ht="126" customHeight="1" x14ac:dyDescent="0.2">
      <c r="A182" s="123">
        <v>181</v>
      </c>
      <c r="B182" s="3" t="s">
        <v>563</v>
      </c>
      <c r="C182" s="2" t="s">
        <v>1002</v>
      </c>
      <c r="D182" s="143"/>
      <c r="E182" s="1" t="s">
        <v>565</v>
      </c>
      <c r="F182" s="196" t="s">
        <v>566</v>
      </c>
      <c r="G182" s="22">
        <v>15</v>
      </c>
      <c r="H182" s="1" t="s">
        <v>1161</v>
      </c>
      <c r="I182" s="1" t="s">
        <v>4596</v>
      </c>
      <c r="J182" s="1" t="s">
        <v>1188</v>
      </c>
      <c r="K182" s="1" t="s">
        <v>4597</v>
      </c>
      <c r="L182" s="42" t="s">
        <v>1003</v>
      </c>
      <c r="M182" s="48">
        <v>-72</v>
      </c>
      <c r="N182" s="55" t="s">
        <v>1217</v>
      </c>
      <c r="O182" s="1" t="s">
        <v>1004</v>
      </c>
      <c r="P182" s="1" t="s">
        <v>379</v>
      </c>
      <c r="Q182" s="1" t="s">
        <v>379</v>
      </c>
      <c r="R182" s="1" t="s">
        <v>1951</v>
      </c>
      <c r="S182" s="1" t="s">
        <v>590</v>
      </c>
      <c r="T182" s="1" t="s">
        <v>275</v>
      </c>
      <c r="U182" s="89" t="s">
        <v>1952</v>
      </c>
      <c r="V182" s="1" t="s">
        <v>1953</v>
      </c>
      <c r="W182" s="1"/>
      <c r="X182" s="1" t="s">
        <v>1954</v>
      </c>
      <c r="Y182" s="1" t="s">
        <v>1955</v>
      </c>
      <c r="Z182" s="31" t="s">
        <v>6625</v>
      </c>
      <c r="AA182" s="31" t="s">
        <v>635</v>
      </c>
      <c r="AB182" s="196" t="s">
        <v>1956</v>
      </c>
      <c r="AC182" s="1" t="s">
        <v>1132</v>
      </c>
      <c r="AD182" s="98" t="s">
        <v>5622</v>
      </c>
      <c r="AE182" s="1" t="s">
        <v>275</v>
      </c>
      <c r="AF182" s="1" t="s">
        <v>5297</v>
      </c>
      <c r="AG182" s="1" t="s">
        <v>1596</v>
      </c>
      <c r="AH182" s="1"/>
      <c r="AI182" s="1" t="s">
        <v>3082</v>
      </c>
      <c r="AJ182" s="1" t="s">
        <v>379</v>
      </c>
    </row>
    <row r="183" spans="1:36" ht="126" customHeight="1" x14ac:dyDescent="0.2">
      <c r="A183" s="123">
        <v>182</v>
      </c>
      <c r="B183" s="3" t="s">
        <v>563</v>
      </c>
      <c r="C183" s="2" t="s">
        <v>1005</v>
      </c>
      <c r="D183" s="143"/>
      <c r="E183" s="1" t="s">
        <v>565</v>
      </c>
      <c r="F183" s="196" t="s">
        <v>566</v>
      </c>
      <c r="G183" s="22">
        <v>16</v>
      </c>
      <c r="H183" s="1" t="s">
        <v>1161</v>
      </c>
      <c r="I183" s="1" t="s">
        <v>4598</v>
      </c>
      <c r="J183" s="1" t="s">
        <v>1188</v>
      </c>
      <c r="K183" s="1" t="s">
        <v>4599</v>
      </c>
      <c r="L183" s="42" t="s">
        <v>1549</v>
      </c>
      <c r="M183" s="48">
        <v>-72</v>
      </c>
      <c r="N183" s="55" t="s">
        <v>1217</v>
      </c>
      <c r="O183" s="1" t="s">
        <v>1004</v>
      </c>
      <c r="P183" s="1" t="s">
        <v>379</v>
      </c>
      <c r="Q183" s="1" t="s">
        <v>379</v>
      </c>
      <c r="R183" s="1" t="s">
        <v>1951</v>
      </c>
      <c r="S183" s="1" t="s">
        <v>590</v>
      </c>
      <c r="T183" s="1" t="s">
        <v>275</v>
      </c>
      <c r="U183" s="89" t="s">
        <v>1952</v>
      </c>
      <c r="V183" s="1" t="s">
        <v>1953</v>
      </c>
      <c r="W183" s="1"/>
      <c r="X183" s="1" t="s">
        <v>1954</v>
      </c>
      <c r="Y183" s="1" t="s">
        <v>1955</v>
      </c>
      <c r="Z183" s="31" t="s">
        <v>6625</v>
      </c>
      <c r="AA183" s="31" t="s">
        <v>635</v>
      </c>
      <c r="AB183" s="196" t="s">
        <v>1956</v>
      </c>
      <c r="AC183" s="1" t="s">
        <v>1132</v>
      </c>
      <c r="AD183" s="98" t="s">
        <v>5622</v>
      </c>
      <c r="AE183" s="1" t="s">
        <v>275</v>
      </c>
      <c r="AF183" s="1" t="s">
        <v>5298</v>
      </c>
      <c r="AG183" s="1" t="s">
        <v>1596</v>
      </c>
      <c r="AH183" s="1"/>
      <c r="AI183" s="1" t="s">
        <v>3082</v>
      </c>
      <c r="AJ183" s="1" t="s">
        <v>379</v>
      </c>
    </row>
    <row r="184" spans="1:36" ht="126" customHeight="1" x14ac:dyDescent="0.2">
      <c r="A184" s="123">
        <v>183</v>
      </c>
      <c r="B184" s="3" t="s">
        <v>563</v>
      </c>
      <c r="C184" s="2" t="s">
        <v>1550</v>
      </c>
      <c r="D184" s="143"/>
      <c r="E184" s="1" t="s">
        <v>565</v>
      </c>
      <c r="F184" s="196" t="s">
        <v>566</v>
      </c>
      <c r="G184" s="22">
        <v>17</v>
      </c>
      <c r="H184" s="1" t="s">
        <v>1161</v>
      </c>
      <c r="I184" s="1" t="s">
        <v>4600</v>
      </c>
      <c r="J184" s="1" t="s">
        <v>1188</v>
      </c>
      <c r="K184" s="1" t="s">
        <v>4599</v>
      </c>
      <c r="L184" s="42" t="s">
        <v>1549</v>
      </c>
      <c r="M184" s="48">
        <v>-72</v>
      </c>
      <c r="N184" s="55" t="s">
        <v>1217</v>
      </c>
      <c r="O184" s="1" t="s">
        <v>1004</v>
      </c>
      <c r="P184" s="1" t="s">
        <v>379</v>
      </c>
      <c r="Q184" s="1" t="s">
        <v>379</v>
      </c>
      <c r="R184" s="1" t="s">
        <v>1951</v>
      </c>
      <c r="S184" s="1" t="s">
        <v>590</v>
      </c>
      <c r="T184" s="1" t="s">
        <v>275</v>
      </c>
      <c r="U184" s="89" t="s">
        <v>1952</v>
      </c>
      <c r="V184" s="1" t="s">
        <v>1953</v>
      </c>
      <c r="W184" s="1"/>
      <c r="X184" s="1" t="s">
        <v>1954</v>
      </c>
      <c r="Y184" s="1" t="s">
        <v>1955</v>
      </c>
      <c r="Z184" s="31" t="s">
        <v>6625</v>
      </c>
      <c r="AA184" s="31" t="s">
        <v>635</v>
      </c>
      <c r="AB184" s="196" t="s">
        <v>1956</v>
      </c>
      <c r="AC184" s="1" t="s">
        <v>1132</v>
      </c>
      <c r="AD184" s="98" t="s">
        <v>5622</v>
      </c>
      <c r="AE184" s="1" t="s">
        <v>275</v>
      </c>
      <c r="AF184" s="1" t="s">
        <v>5299</v>
      </c>
      <c r="AG184" s="1" t="s">
        <v>1596</v>
      </c>
      <c r="AH184" s="1"/>
      <c r="AI184" s="1" t="s">
        <v>3082</v>
      </c>
      <c r="AJ184" s="1" t="s">
        <v>379</v>
      </c>
    </row>
    <row r="185" spans="1:36" ht="126" customHeight="1" x14ac:dyDescent="0.2">
      <c r="A185" s="123">
        <v>184</v>
      </c>
      <c r="B185" s="3" t="s">
        <v>563</v>
      </c>
      <c r="C185" s="2" t="s">
        <v>1551</v>
      </c>
      <c r="D185" s="143"/>
      <c r="E185" s="1" t="s">
        <v>565</v>
      </c>
      <c r="F185" s="196" t="s">
        <v>566</v>
      </c>
      <c r="G185" s="22">
        <v>18</v>
      </c>
      <c r="H185" s="1" t="s">
        <v>1161</v>
      </c>
      <c r="I185" s="1" t="s">
        <v>4601</v>
      </c>
      <c r="J185" s="1" t="s">
        <v>1188</v>
      </c>
      <c r="K185" s="1" t="s">
        <v>4599</v>
      </c>
      <c r="L185" s="42" t="s">
        <v>1549</v>
      </c>
      <c r="M185" s="48">
        <v>-72</v>
      </c>
      <c r="N185" s="55" t="s">
        <v>1217</v>
      </c>
      <c r="O185" s="1" t="s">
        <v>1004</v>
      </c>
      <c r="P185" s="1" t="s">
        <v>379</v>
      </c>
      <c r="Q185" s="1" t="s">
        <v>379</v>
      </c>
      <c r="R185" s="1" t="s">
        <v>1951</v>
      </c>
      <c r="S185" s="1" t="s">
        <v>590</v>
      </c>
      <c r="T185" s="1" t="s">
        <v>275</v>
      </c>
      <c r="U185" s="89" t="s">
        <v>1952</v>
      </c>
      <c r="V185" s="1" t="s">
        <v>1953</v>
      </c>
      <c r="W185" s="1"/>
      <c r="X185" s="1" t="s">
        <v>1954</v>
      </c>
      <c r="Y185" s="1" t="s">
        <v>1955</v>
      </c>
      <c r="Z185" s="31" t="s">
        <v>6625</v>
      </c>
      <c r="AA185" s="31" t="s">
        <v>635</v>
      </c>
      <c r="AB185" s="196" t="s">
        <v>1956</v>
      </c>
      <c r="AC185" s="1" t="s">
        <v>1132</v>
      </c>
      <c r="AD185" s="98" t="s">
        <v>5622</v>
      </c>
      <c r="AE185" s="1" t="s">
        <v>275</v>
      </c>
      <c r="AF185" s="1" t="s">
        <v>5300</v>
      </c>
      <c r="AG185" s="1" t="s">
        <v>1596</v>
      </c>
      <c r="AH185" s="1"/>
      <c r="AI185" s="1" t="s">
        <v>3082</v>
      </c>
      <c r="AJ185" s="1" t="s">
        <v>379</v>
      </c>
    </row>
    <row r="186" spans="1:36" ht="126" customHeight="1" x14ac:dyDescent="0.2">
      <c r="A186" s="123">
        <v>185</v>
      </c>
      <c r="B186" s="3" t="s">
        <v>563</v>
      </c>
      <c r="C186" s="2" t="s">
        <v>1511</v>
      </c>
      <c r="D186" s="143"/>
      <c r="E186" s="1" t="s">
        <v>565</v>
      </c>
      <c r="F186" s="196" t="s">
        <v>566</v>
      </c>
      <c r="G186" s="22">
        <v>19</v>
      </c>
      <c r="H186" s="1" t="s">
        <v>1161</v>
      </c>
      <c r="I186" s="1" t="s">
        <v>4602</v>
      </c>
      <c r="J186" s="1" t="s">
        <v>1188</v>
      </c>
      <c r="K186" s="1" t="s">
        <v>4599</v>
      </c>
      <c r="L186" s="42" t="s">
        <v>1549</v>
      </c>
      <c r="M186" s="48">
        <v>-72</v>
      </c>
      <c r="N186" s="55" t="s">
        <v>1217</v>
      </c>
      <c r="O186" s="1" t="s">
        <v>1004</v>
      </c>
      <c r="P186" s="1" t="s">
        <v>379</v>
      </c>
      <c r="Q186" s="1" t="s">
        <v>379</v>
      </c>
      <c r="R186" s="1" t="s">
        <v>1951</v>
      </c>
      <c r="S186" s="1" t="s">
        <v>590</v>
      </c>
      <c r="T186" s="1" t="s">
        <v>275</v>
      </c>
      <c r="U186" s="89" t="s">
        <v>1952</v>
      </c>
      <c r="V186" s="1" t="s">
        <v>1953</v>
      </c>
      <c r="W186" s="1"/>
      <c r="X186" s="1" t="s">
        <v>1954</v>
      </c>
      <c r="Y186" s="1" t="s">
        <v>1955</v>
      </c>
      <c r="Z186" s="31" t="s">
        <v>6625</v>
      </c>
      <c r="AA186" s="31" t="s">
        <v>635</v>
      </c>
      <c r="AB186" s="196" t="s">
        <v>1956</v>
      </c>
      <c r="AC186" s="1" t="s">
        <v>1132</v>
      </c>
      <c r="AD186" s="98" t="s">
        <v>5622</v>
      </c>
      <c r="AE186" s="1" t="s">
        <v>275</v>
      </c>
      <c r="AF186" s="1" t="s">
        <v>5301</v>
      </c>
      <c r="AG186" s="1" t="s">
        <v>1596</v>
      </c>
      <c r="AH186" s="1"/>
      <c r="AI186" s="1" t="s">
        <v>3082</v>
      </c>
      <c r="AJ186" s="1" t="s">
        <v>379</v>
      </c>
    </row>
    <row r="187" spans="1:36" ht="126" customHeight="1" x14ac:dyDescent="0.2">
      <c r="A187" s="123">
        <v>186</v>
      </c>
      <c r="B187" s="3" t="s">
        <v>563</v>
      </c>
      <c r="C187" s="2" t="s">
        <v>1512</v>
      </c>
      <c r="D187" s="143"/>
      <c r="E187" s="1" t="s">
        <v>565</v>
      </c>
      <c r="F187" s="196" t="s">
        <v>566</v>
      </c>
      <c r="G187" s="22">
        <v>20</v>
      </c>
      <c r="H187" s="1" t="s">
        <v>1161</v>
      </c>
      <c r="I187" s="1" t="s">
        <v>4603</v>
      </c>
      <c r="J187" s="1" t="s">
        <v>1188</v>
      </c>
      <c r="K187" s="1" t="s">
        <v>4599</v>
      </c>
      <c r="L187" s="42" t="s">
        <v>1549</v>
      </c>
      <c r="M187" s="48">
        <v>-72</v>
      </c>
      <c r="N187" s="55" t="s">
        <v>1217</v>
      </c>
      <c r="O187" s="1" t="s">
        <v>1004</v>
      </c>
      <c r="P187" s="1" t="s">
        <v>379</v>
      </c>
      <c r="Q187" s="1" t="s">
        <v>379</v>
      </c>
      <c r="R187" s="1" t="s">
        <v>1951</v>
      </c>
      <c r="S187" s="1" t="s">
        <v>590</v>
      </c>
      <c r="T187" s="1" t="s">
        <v>275</v>
      </c>
      <c r="U187" s="89" t="s">
        <v>1952</v>
      </c>
      <c r="V187" s="1" t="s">
        <v>1953</v>
      </c>
      <c r="W187" s="1"/>
      <c r="X187" s="1" t="s">
        <v>1954</v>
      </c>
      <c r="Y187" s="1" t="s">
        <v>1955</v>
      </c>
      <c r="Z187" s="31" t="s">
        <v>6625</v>
      </c>
      <c r="AA187" s="31" t="s">
        <v>635</v>
      </c>
      <c r="AB187" s="196" t="s">
        <v>1956</v>
      </c>
      <c r="AC187" s="1" t="s">
        <v>1132</v>
      </c>
      <c r="AD187" s="98" t="s">
        <v>5622</v>
      </c>
      <c r="AE187" s="1" t="s">
        <v>275</v>
      </c>
      <c r="AF187" s="1" t="s">
        <v>5302</v>
      </c>
      <c r="AG187" s="1" t="s">
        <v>1596</v>
      </c>
      <c r="AH187" s="1"/>
      <c r="AI187" s="1" t="s">
        <v>3082</v>
      </c>
      <c r="AJ187" s="1" t="s">
        <v>379</v>
      </c>
    </row>
    <row r="188" spans="1:36" ht="126" customHeight="1" x14ac:dyDescent="0.2">
      <c r="A188" s="123">
        <v>187</v>
      </c>
      <c r="B188" s="3" t="s">
        <v>1513</v>
      </c>
      <c r="C188" s="2" t="s">
        <v>1575</v>
      </c>
      <c r="D188" s="144"/>
      <c r="E188" s="101" t="s">
        <v>1389</v>
      </c>
      <c r="F188" s="168" t="s">
        <v>3421</v>
      </c>
      <c r="G188" s="22">
        <v>5</v>
      </c>
      <c r="H188" s="1" t="s">
        <v>1161</v>
      </c>
      <c r="I188" s="1" t="s">
        <v>2791</v>
      </c>
      <c r="J188" s="1" t="s">
        <v>163</v>
      </c>
      <c r="K188" s="1" t="s">
        <v>1578</v>
      </c>
      <c r="L188" s="42" t="s">
        <v>1514</v>
      </c>
      <c r="M188" s="48" t="s">
        <v>3424</v>
      </c>
      <c r="N188" s="55" t="s">
        <v>1730</v>
      </c>
      <c r="O188" s="1" t="s">
        <v>1726</v>
      </c>
      <c r="P188" s="1" t="s">
        <v>379</v>
      </c>
      <c r="Q188" s="1" t="s">
        <v>379</v>
      </c>
      <c r="R188" s="1" t="s">
        <v>3064</v>
      </c>
      <c r="S188" s="1" t="s">
        <v>2062</v>
      </c>
      <c r="T188" s="1" t="s">
        <v>275</v>
      </c>
      <c r="U188" s="89" t="s">
        <v>379</v>
      </c>
      <c r="V188" s="1" t="s">
        <v>379</v>
      </c>
      <c r="W188" s="1" t="s">
        <v>379</v>
      </c>
      <c r="X188" s="1" t="s">
        <v>1954</v>
      </c>
      <c r="Y188" s="1" t="s">
        <v>1291</v>
      </c>
      <c r="Z188" s="31" t="s">
        <v>6625</v>
      </c>
      <c r="AA188" s="31" t="s">
        <v>1436</v>
      </c>
      <c r="AB188" s="101" t="s">
        <v>1254</v>
      </c>
      <c r="AC188" s="1" t="s">
        <v>1132</v>
      </c>
      <c r="AD188" s="98">
        <v>5651.3377926421408</v>
      </c>
      <c r="AE188" s="1" t="s">
        <v>3432</v>
      </c>
      <c r="AF188" s="4">
        <v>10465.719063545152</v>
      </c>
      <c r="AG188" s="1" t="s">
        <v>2471</v>
      </c>
      <c r="AH188" s="1" t="s">
        <v>1601</v>
      </c>
      <c r="AI188" s="1" t="s">
        <v>3082</v>
      </c>
      <c r="AJ188" s="1" t="s">
        <v>379</v>
      </c>
    </row>
    <row r="189" spans="1:36" ht="126" customHeight="1" x14ac:dyDescent="0.2">
      <c r="A189" s="123">
        <v>188</v>
      </c>
      <c r="B189" s="3" t="s">
        <v>1513</v>
      </c>
      <c r="C189" s="2" t="s">
        <v>1574</v>
      </c>
      <c r="D189" s="143"/>
      <c r="E189" s="101" t="s">
        <v>2624</v>
      </c>
      <c r="F189" s="168" t="s">
        <v>3425</v>
      </c>
      <c r="G189" s="22">
        <v>6</v>
      </c>
      <c r="H189" s="1" t="s">
        <v>1161</v>
      </c>
      <c r="I189" s="1" t="s">
        <v>3428</v>
      </c>
      <c r="J189" s="1" t="s">
        <v>163</v>
      </c>
      <c r="K189" s="1" t="s">
        <v>1581</v>
      </c>
      <c r="L189" s="42" t="s">
        <v>2625</v>
      </c>
      <c r="M189" s="48" t="s">
        <v>3424</v>
      </c>
      <c r="N189" s="55" t="s">
        <v>1729</v>
      </c>
      <c r="O189" s="1" t="s">
        <v>1726</v>
      </c>
      <c r="P189" s="1" t="s">
        <v>379</v>
      </c>
      <c r="Q189" s="1" t="s">
        <v>379</v>
      </c>
      <c r="R189" s="1" t="s">
        <v>3064</v>
      </c>
      <c r="S189" s="1" t="s">
        <v>2062</v>
      </c>
      <c r="T189" s="1" t="s">
        <v>275</v>
      </c>
      <c r="U189" s="89" t="s">
        <v>379</v>
      </c>
      <c r="V189" s="1" t="s">
        <v>379</v>
      </c>
      <c r="W189" s="1" t="s">
        <v>379</v>
      </c>
      <c r="X189" s="1" t="s">
        <v>1954</v>
      </c>
      <c r="Y189" s="1" t="s">
        <v>1670</v>
      </c>
      <c r="Z189" s="31" t="s">
        <v>6625</v>
      </c>
      <c r="AA189" s="31" t="s">
        <v>1436</v>
      </c>
      <c r="AB189" s="101" t="s">
        <v>2586</v>
      </c>
      <c r="AC189" s="1" t="s">
        <v>1132</v>
      </c>
      <c r="AD189" s="98">
        <v>6998.3277591973247</v>
      </c>
      <c r="AE189" s="1" t="s">
        <v>3432</v>
      </c>
      <c r="AF189" s="4">
        <v>12644.648829431439</v>
      </c>
      <c r="AG189" s="1" t="s">
        <v>2471</v>
      </c>
      <c r="AH189" s="1" t="s">
        <v>1601</v>
      </c>
      <c r="AI189" s="1" t="s">
        <v>3082</v>
      </c>
      <c r="AJ189" s="1" t="s">
        <v>379</v>
      </c>
    </row>
    <row r="190" spans="1:36" ht="126" customHeight="1" x14ac:dyDescent="0.2">
      <c r="A190" s="123">
        <v>189</v>
      </c>
      <c r="B190" s="3" t="s">
        <v>1513</v>
      </c>
      <c r="C190" s="2" t="s">
        <v>1573</v>
      </c>
      <c r="D190" s="143"/>
      <c r="E190" s="101" t="s">
        <v>2624</v>
      </c>
      <c r="F190" s="168" t="s">
        <v>3426</v>
      </c>
      <c r="G190" s="22">
        <v>10</v>
      </c>
      <c r="H190" s="1" t="s">
        <v>1161</v>
      </c>
      <c r="I190" s="1" t="s">
        <v>3070</v>
      </c>
      <c r="J190" s="1" t="s">
        <v>163</v>
      </c>
      <c r="K190" s="1" t="s">
        <v>1571</v>
      </c>
      <c r="L190" s="42" t="s">
        <v>1572</v>
      </c>
      <c r="M190" s="48" t="s">
        <v>3424</v>
      </c>
      <c r="N190" s="55" t="s">
        <v>1728</v>
      </c>
      <c r="O190" s="1" t="s">
        <v>1726</v>
      </c>
      <c r="P190" s="1" t="s">
        <v>379</v>
      </c>
      <c r="Q190" s="1" t="s">
        <v>379</v>
      </c>
      <c r="R190" s="1" t="s">
        <v>3064</v>
      </c>
      <c r="S190" s="1" t="s">
        <v>2062</v>
      </c>
      <c r="T190" s="1" t="s">
        <v>275</v>
      </c>
      <c r="U190" s="89" t="s">
        <v>379</v>
      </c>
      <c r="V190" s="1" t="s">
        <v>379</v>
      </c>
      <c r="W190" s="1" t="s">
        <v>379</v>
      </c>
      <c r="X190" s="1" t="s">
        <v>1727</v>
      </c>
      <c r="Y190" s="1" t="s">
        <v>1963</v>
      </c>
      <c r="Z190" s="31" t="s">
        <v>6625</v>
      </c>
      <c r="AA190" s="31" t="s">
        <v>1436</v>
      </c>
      <c r="AB190" s="101" t="s">
        <v>2587</v>
      </c>
      <c r="AC190" s="1" t="s">
        <v>1132</v>
      </c>
      <c r="AD190" s="98">
        <v>9381.2709030100341</v>
      </c>
      <c r="AE190" s="1" t="s">
        <v>3431</v>
      </c>
      <c r="AF190" s="4">
        <v>17640</v>
      </c>
      <c r="AG190" s="1" t="s">
        <v>2471</v>
      </c>
      <c r="AH190" s="1" t="s">
        <v>1601</v>
      </c>
      <c r="AI190" s="1" t="s">
        <v>3082</v>
      </c>
      <c r="AJ190" s="1" t="s">
        <v>379</v>
      </c>
    </row>
    <row r="191" spans="1:36" ht="126" customHeight="1" x14ac:dyDescent="0.2">
      <c r="A191" s="123">
        <v>190</v>
      </c>
      <c r="B191" s="3" t="s">
        <v>2627</v>
      </c>
      <c r="C191" s="2" t="s">
        <v>1877</v>
      </c>
      <c r="D191" s="143"/>
      <c r="E191" s="101" t="s">
        <v>1878</v>
      </c>
      <c r="F191" s="168" t="s">
        <v>158</v>
      </c>
      <c r="G191" s="22">
        <v>5</v>
      </c>
      <c r="H191" s="1" t="s">
        <v>1879</v>
      </c>
      <c r="I191" s="1" t="s">
        <v>1880</v>
      </c>
      <c r="J191" s="1" t="s">
        <v>350</v>
      </c>
      <c r="K191" s="1" t="s">
        <v>1881</v>
      </c>
      <c r="L191" s="42" t="s">
        <v>1882</v>
      </c>
      <c r="M191" s="48" t="s">
        <v>1508</v>
      </c>
      <c r="N191" s="55" t="s">
        <v>1883</v>
      </c>
      <c r="O191" s="1" t="s">
        <v>1884</v>
      </c>
      <c r="P191" s="1" t="s">
        <v>1885</v>
      </c>
      <c r="Q191" s="1" t="s">
        <v>1886</v>
      </c>
      <c r="R191" s="1" t="s">
        <v>1068</v>
      </c>
      <c r="S191" s="1" t="s">
        <v>1069</v>
      </c>
      <c r="T191" s="1" t="s">
        <v>632</v>
      </c>
      <c r="U191" s="89" t="s">
        <v>1070</v>
      </c>
      <c r="V191" s="1" t="s">
        <v>1071</v>
      </c>
      <c r="W191" s="1"/>
      <c r="X191" s="1" t="s">
        <v>1954</v>
      </c>
      <c r="Y191" s="1" t="s">
        <v>292</v>
      </c>
      <c r="Z191" s="31" t="s">
        <v>6625</v>
      </c>
      <c r="AA191" s="31" t="s">
        <v>635</v>
      </c>
      <c r="AB191" s="1" t="s">
        <v>1072</v>
      </c>
      <c r="AC191" s="1" t="s">
        <v>3670</v>
      </c>
      <c r="AD191" s="98">
        <v>7525.0836120401336</v>
      </c>
      <c r="AE191" s="1" t="s">
        <v>1073</v>
      </c>
      <c r="AF191" s="4">
        <v>11484.949832775921</v>
      </c>
      <c r="AG191" s="1" t="s">
        <v>1074</v>
      </c>
      <c r="AH191" s="1"/>
      <c r="AI191" s="1" t="s">
        <v>3082</v>
      </c>
      <c r="AJ191" s="1" t="s">
        <v>379</v>
      </c>
    </row>
    <row r="192" spans="1:36" ht="126" customHeight="1" x14ac:dyDescent="0.2">
      <c r="A192" s="123">
        <v>191</v>
      </c>
      <c r="B192" s="3" t="s">
        <v>2627</v>
      </c>
      <c r="C192" s="2" t="s">
        <v>1075</v>
      </c>
      <c r="D192" s="143"/>
      <c r="E192" s="101" t="s">
        <v>1076</v>
      </c>
      <c r="F192" s="168" t="s">
        <v>1077</v>
      </c>
      <c r="G192" s="22">
        <v>5</v>
      </c>
      <c r="H192" s="1" t="s">
        <v>1879</v>
      </c>
      <c r="I192" s="1" t="s">
        <v>1078</v>
      </c>
      <c r="J192" s="1" t="s">
        <v>350</v>
      </c>
      <c r="K192" s="1" t="s">
        <v>48</v>
      </c>
      <c r="L192" s="42" t="s">
        <v>49</v>
      </c>
      <c r="M192" s="48" t="s">
        <v>1508</v>
      </c>
      <c r="N192" s="55" t="s">
        <v>50</v>
      </c>
      <c r="O192" s="1" t="s">
        <v>1884</v>
      </c>
      <c r="P192" s="1" t="s">
        <v>51</v>
      </c>
      <c r="Q192" s="1" t="s">
        <v>1886</v>
      </c>
      <c r="R192" s="1" t="s">
        <v>1068</v>
      </c>
      <c r="S192" s="1" t="s">
        <v>1069</v>
      </c>
      <c r="T192" s="1" t="s">
        <v>632</v>
      </c>
      <c r="U192" s="89" t="s">
        <v>1070</v>
      </c>
      <c r="V192" s="1" t="s">
        <v>1071</v>
      </c>
      <c r="W192" s="1"/>
      <c r="X192" s="1" t="s">
        <v>52</v>
      </c>
      <c r="Y192" s="1" t="s">
        <v>292</v>
      </c>
      <c r="Z192" s="31" t="s">
        <v>6625</v>
      </c>
      <c r="AA192" s="31" t="s">
        <v>635</v>
      </c>
      <c r="AB192" s="101" t="s">
        <v>53</v>
      </c>
      <c r="AC192" s="1" t="s">
        <v>3670</v>
      </c>
      <c r="AD192" s="98">
        <v>5681.4381270903014</v>
      </c>
      <c r="AE192" s="1" t="s">
        <v>776</v>
      </c>
      <c r="AF192" s="4">
        <v>9705.6856187290978</v>
      </c>
      <c r="AG192" s="1" t="s">
        <v>54</v>
      </c>
      <c r="AH192" s="1"/>
      <c r="AI192" s="1" t="s">
        <v>3082</v>
      </c>
      <c r="AJ192" s="1" t="s">
        <v>379</v>
      </c>
    </row>
    <row r="193" spans="1:36" ht="126" customHeight="1" x14ac:dyDescent="0.2">
      <c r="A193" s="123">
        <v>192</v>
      </c>
      <c r="B193" s="3" t="s">
        <v>2627</v>
      </c>
      <c r="C193" s="2" t="s">
        <v>55</v>
      </c>
      <c r="D193" s="143"/>
      <c r="E193" s="101" t="s">
        <v>56</v>
      </c>
      <c r="F193" s="168" t="s">
        <v>1077</v>
      </c>
      <c r="G193" s="22">
        <v>9</v>
      </c>
      <c r="H193" s="1" t="s">
        <v>1879</v>
      </c>
      <c r="I193" s="1" t="s">
        <v>1644</v>
      </c>
      <c r="J193" s="1" t="s">
        <v>350</v>
      </c>
      <c r="K193" s="1" t="s">
        <v>1645</v>
      </c>
      <c r="L193" s="42" t="s">
        <v>1646</v>
      </c>
      <c r="M193" s="48" t="s">
        <v>1508</v>
      </c>
      <c r="N193" s="55" t="s">
        <v>1647</v>
      </c>
      <c r="O193" s="1" t="s">
        <v>1884</v>
      </c>
      <c r="P193" s="1" t="s">
        <v>1885</v>
      </c>
      <c r="Q193" s="1" t="s">
        <v>1886</v>
      </c>
      <c r="R193" s="1" t="s">
        <v>1068</v>
      </c>
      <c r="S193" s="1" t="s">
        <v>1069</v>
      </c>
      <c r="T193" s="1" t="s">
        <v>632</v>
      </c>
      <c r="U193" s="89" t="s">
        <v>1648</v>
      </c>
      <c r="V193" s="1" t="s">
        <v>1649</v>
      </c>
      <c r="W193" s="1"/>
      <c r="X193" s="1" t="s">
        <v>52</v>
      </c>
      <c r="Y193" s="1" t="s">
        <v>292</v>
      </c>
      <c r="Z193" s="31" t="s">
        <v>6625</v>
      </c>
      <c r="AA193" s="31" t="s">
        <v>635</v>
      </c>
      <c r="AB193" s="102" t="s">
        <v>5627</v>
      </c>
      <c r="AC193" s="1" t="s">
        <v>3670</v>
      </c>
      <c r="AD193" s="98">
        <v>7341.1371237458197</v>
      </c>
      <c r="AE193" s="1" t="s">
        <v>1650</v>
      </c>
      <c r="AF193" s="4">
        <v>12769.23076923077</v>
      </c>
      <c r="AG193" s="1" t="s">
        <v>54</v>
      </c>
      <c r="AH193" s="1"/>
      <c r="AI193" s="1" t="s">
        <v>3082</v>
      </c>
      <c r="AJ193" s="1" t="s">
        <v>379</v>
      </c>
    </row>
    <row r="194" spans="1:36" ht="126" customHeight="1" x14ac:dyDescent="0.2">
      <c r="A194" s="123">
        <v>193</v>
      </c>
      <c r="B194" s="3" t="s">
        <v>2627</v>
      </c>
      <c r="C194" s="2" t="s">
        <v>1651</v>
      </c>
      <c r="D194" s="143"/>
      <c r="E194" s="101" t="s">
        <v>56</v>
      </c>
      <c r="F194" s="168" t="s">
        <v>1077</v>
      </c>
      <c r="G194" s="22">
        <v>17</v>
      </c>
      <c r="H194" s="1" t="s">
        <v>1879</v>
      </c>
      <c r="I194" s="1" t="s">
        <v>1652</v>
      </c>
      <c r="J194" s="1" t="s">
        <v>350</v>
      </c>
      <c r="K194" s="1" t="s">
        <v>1653</v>
      </c>
      <c r="L194" s="42" t="s">
        <v>1654</v>
      </c>
      <c r="M194" s="48" t="s">
        <v>1508</v>
      </c>
      <c r="N194" s="55" t="s">
        <v>1655</v>
      </c>
      <c r="O194" s="1" t="s">
        <v>1884</v>
      </c>
      <c r="P194" s="1" t="s">
        <v>1885</v>
      </c>
      <c r="Q194" s="1" t="s">
        <v>1886</v>
      </c>
      <c r="R194" s="1" t="s">
        <v>1068</v>
      </c>
      <c r="S194" s="1" t="s">
        <v>1069</v>
      </c>
      <c r="T194" s="1" t="s">
        <v>632</v>
      </c>
      <c r="U194" s="89" t="s">
        <v>1656</v>
      </c>
      <c r="V194" s="1" t="s">
        <v>1657</v>
      </c>
      <c r="W194" s="1"/>
      <c r="X194" s="1" t="s">
        <v>52</v>
      </c>
      <c r="Y194" s="1" t="s">
        <v>292</v>
      </c>
      <c r="Z194" s="31" t="s">
        <v>6625</v>
      </c>
      <c r="AA194" s="31" t="s">
        <v>635</v>
      </c>
      <c r="AB194" s="101" t="s">
        <v>5628</v>
      </c>
      <c r="AC194" s="1" t="s">
        <v>3670</v>
      </c>
      <c r="AD194" s="98">
        <v>13528.428093645485</v>
      </c>
      <c r="AE194" s="1" t="s">
        <v>1658</v>
      </c>
      <c r="AF194" s="4">
        <v>22090.301003344481</v>
      </c>
      <c r="AG194" s="1" t="s">
        <v>54</v>
      </c>
      <c r="AH194" s="1"/>
      <c r="AI194" s="1" t="s">
        <v>3082</v>
      </c>
      <c r="AJ194" s="1" t="s">
        <v>379</v>
      </c>
    </row>
    <row r="195" spans="1:36" ht="126" customHeight="1" x14ac:dyDescent="0.2">
      <c r="A195" s="123">
        <v>194</v>
      </c>
      <c r="B195" s="3" t="s">
        <v>1659</v>
      </c>
      <c r="C195" s="2" t="s">
        <v>1483</v>
      </c>
      <c r="D195" s="145"/>
      <c r="E195" s="101" t="s">
        <v>5132</v>
      </c>
      <c r="F195" s="168" t="s">
        <v>5133</v>
      </c>
      <c r="G195" s="22">
        <v>4</v>
      </c>
      <c r="H195" s="1" t="s">
        <v>1036</v>
      </c>
      <c r="I195" s="1" t="s">
        <v>1718</v>
      </c>
      <c r="J195" s="1" t="s">
        <v>1485</v>
      </c>
      <c r="K195" s="1" t="s">
        <v>1660</v>
      </c>
      <c r="L195" s="42" t="s">
        <v>1494</v>
      </c>
      <c r="M195" s="94" t="str">
        <f>"-6
donnée du guide précédent,
dimensionnement non repris dans le nouveau guide"</f>
        <v>-6
donnée du guide précédent,
dimensionnement non repris dans le nouveau guide</v>
      </c>
      <c r="N195" s="95" t="s">
        <v>5134</v>
      </c>
      <c r="O195" s="1" t="s">
        <v>285</v>
      </c>
      <c r="P195" s="1" t="s">
        <v>5135</v>
      </c>
      <c r="Q195" s="1" t="s">
        <v>5136</v>
      </c>
      <c r="R195" s="1" t="s">
        <v>5137</v>
      </c>
      <c r="S195" s="1" t="s">
        <v>1069</v>
      </c>
      <c r="T195" s="1" t="s">
        <v>632</v>
      </c>
      <c r="U195" s="115" t="s">
        <v>5138</v>
      </c>
      <c r="V195" s="96" t="s">
        <v>5139</v>
      </c>
      <c r="W195" s="96" t="s">
        <v>5140</v>
      </c>
      <c r="X195" s="1" t="s">
        <v>5141</v>
      </c>
      <c r="Y195" s="1" t="s">
        <v>5142</v>
      </c>
      <c r="Z195" s="31" t="s">
        <v>634</v>
      </c>
      <c r="AA195" s="31" t="s">
        <v>635</v>
      </c>
      <c r="AB195" s="101" t="s">
        <v>5143</v>
      </c>
      <c r="AC195" s="19" t="s">
        <v>3625</v>
      </c>
      <c r="AD195" s="99" t="s">
        <v>5569</v>
      </c>
      <c r="AE195" s="1" t="s">
        <v>5144</v>
      </c>
      <c r="AF195" s="4" t="s">
        <v>5303</v>
      </c>
      <c r="AG195" s="1" t="s">
        <v>1486</v>
      </c>
      <c r="AH195" s="1" t="s">
        <v>5145</v>
      </c>
      <c r="AI195" s="1" t="s">
        <v>3082</v>
      </c>
      <c r="AJ195" s="1" t="s">
        <v>379</v>
      </c>
    </row>
    <row r="196" spans="1:36" ht="126" customHeight="1" x14ac:dyDescent="0.2">
      <c r="A196" s="123">
        <v>195</v>
      </c>
      <c r="B196" s="3" t="s">
        <v>1659</v>
      </c>
      <c r="C196" s="2" t="s">
        <v>1482</v>
      </c>
      <c r="D196" s="145"/>
      <c r="E196" s="101" t="s">
        <v>5146</v>
      </c>
      <c r="F196" s="168" t="s">
        <v>5147</v>
      </c>
      <c r="G196" s="22">
        <v>8</v>
      </c>
      <c r="H196" s="1" t="s">
        <v>1036</v>
      </c>
      <c r="I196" s="1" t="s">
        <v>4604</v>
      </c>
      <c r="J196" s="1" t="s">
        <v>1485</v>
      </c>
      <c r="K196" s="1" t="s">
        <v>940</v>
      </c>
      <c r="L196" s="42" t="s">
        <v>941</v>
      </c>
      <c r="M196" s="94" t="str">
        <f>"-38 cm
donnée du guide
précédent, dimensionnement non repris dans le nouveau guide"</f>
        <v>-38 cm
donnée du guide
précédent, dimensionnement non repris dans le nouveau guide</v>
      </c>
      <c r="N196" s="95" t="s">
        <v>5148</v>
      </c>
      <c r="O196" s="1" t="s">
        <v>285</v>
      </c>
      <c r="P196" s="1" t="s">
        <v>5135</v>
      </c>
      <c r="Q196" s="1" t="s">
        <v>5149</v>
      </c>
      <c r="R196" s="1" t="s">
        <v>5137</v>
      </c>
      <c r="S196" s="1" t="s">
        <v>1069</v>
      </c>
      <c r="T196" s="1" t="s">
        <v>632</v>
      </c>
      <c r="U196" s="115" t="s">
        <v>5150</v>
      </c>
      <c r="V196" s="96" t="s">
        <v>5151</v>
      </c>
      <c r="W196" s="96" t="s">
        <v>5152</v>
      </c>
      <c r="X196" s="1" t="s">
        <v>5141</v>
      </c>
      <c r="Y196" s="1" t="s">
        <v>1665</v>
      </c>
      <c r="Z196" s="31" t="s">
        <v>634</v>
      </c>
      <c r="AA196" s="31" t="s">
        <v>635</v>
      </c>
      <c r="AB196" s="101" t="s">
        <v>5143</v>
      </c>
      <c r="AC196" s="1" t="s">
        <v>3625</v>
      </c>
      <c r="AD196" s="99" t="s">
        <v>5570</v>
      </c>
      <c r="AE196" s="1" t="s">
        <v>5144</v>
      </c>
      <c r="AF196" s="4" t="s">
        <v>5304</v>
      </c>
      <c r="AG196" s="1" t="s">
        <v>1486</v>
      </c>
      <c r="AH196" s="1" t="s">
        <v>5145</v>
      </c>
      <c r="AI196" s="1" t="s">
        <v>3082</v>
      </c>
      <c r="AJ196" s="1" t="s">
        <v>379</v>
      </c>
    </row>
    <row r="197" spans="1:36" ht="126" customHeight="1" x14ac:dyDescent="0.2">
      <c r="A197" s="123">
        <v>196</v>
      </c>
      <c r="B197" s="3" t="s">
        <v>1659</v>
      </c>
      <c r="C197" s="2" t="s">
        <v>1201</v>
      </c>
      <c r="D197" s="145"/>
      <c r="E197" s="101" t="s">
        <v>5153</v>
      </c>
      <c r="F197" s="168" t="s">
        <v>5154</v>
      </c>
      <c r="G197" s="22">
        <v>6</v>
      </c>
      <c r="H197" s="1" t="s">
        <v>1036</v>
      </c>
      <c r="I197" s="1" t="s">
        <v>1718</v>
      </c>
      <c r="J197" s="1" t="s">
        <v>1485</v>
      </c>
      <c r="K197" s="1" t="s">
        <v>1660</v>
      </c>
      <c r="L197" s="42" t="s">
        <v>1494</v>
      </c>
      <c r="M197" s="48">
        <v>-6</v>
      </c>
      <c r="N197" s="55" t="s">
        <v>1661</v>
      </c>
      <c r="O197" s="1" t="s">
        <v>285</v>
      </c>
      <c r="P197" s="1" t="s">
        <v>5135</v>
      </c>
      <c r="Q197" s="1" t="s">
        <v>5136</v>
      </c>
      <c r="R197" s="1" t="s">
        <v>5137</v>
      </c>
      <c r="S197" s="1" t="s">
        <v>1069</v>
      </c>
      <c r="T197" s="1" t="s">
        <v>632</v>
      </c>
      <c r="U197" s="89" t="s">
        <v>2493</v>
      </c>
      <c r="V197" s="1" t="s">
        <v>5155</v>
      </c>
      <c r="W197" s="1" t="s">
        <v>5156</v>
      </c>
      <c r="X197" s="1" t="s">
        <v>5141</v>
      </c>
      <c r="Y197" s="1" t="s">
        <v>497</v>
      </c>
      <c r="Z197" s="31" t="s">
        <v>634</v>
      </c>
      <c r="AA197" s="31" t="s">
        <v>635</v>
      </c>
      <c r="AB197" s="101" t="s">
        <v>5143</v>
      </c>
      <c r="AC197" s="19" t="s">
        <v>3625</v>
      </c>
      <c r="AD197" s="98">
        <v>4550</v>
      </c>
      <c r="AE197" s="1" t="s">
        <v>5144</v>
      </c>
      <c r="AF197" s="4">
        <v>15487.000000000002</v>
      </c>
      <c r="AG197" s="1" t="s">
        <v>1108</v>
      </c>
      <c r="AH197" s="1" t="s">
        <v>5145</v>
      </c>
      <c r="AI197" s="1" t="s">
        <v>3082</v>
      </c>
      <c r="AJ197" s="1" t="s">
        <v>379</v>
      </c>
    </row>
    <row r="198" spans="1:36" ht="126" customHeight="1" x14ac:dyDescent="0.2">
      <c r="A198" s="123">
        <v>197</v>
      </c>
      <c r="B198" s="3" t="s">
        <v>1659</v>
      </c>
      <c r="C198" s="2" t="s">
        <v>1202</v>
      </c>
      <c r="D198" s="145"/>
      <c r="E198" s="101" t="s">
        <v>5157</v>
      </c>
      <c r="F198" s="168" t="s">
        <v>5154</v>
      </c>
      <c r="G198" s="22">
        <v>10</v>
      </c>
      <c r="H198" s="1" t="s">
        <v>1036</v>
      </c>
      <c r="I198" s="1" t="s">
        <v>1719</v>
      </c>
      <c r="J198" s="1" t="s">
        <v>1485</v>
      </c>
      <c r="K198" s="1" t="s">
        <v>609</v>
      </c>
      <c r="L198" s="42" t="s">
        <v>1494</v>
      </c>
      <c r="M198" s="48">
        <v>-5</v>
      </c>
      <c r="N198" s="55" t="s">
        <v>1743</v>
      </c>
      <c r="O198" s="1" t="s">
        <v>285</v>
      </c>
      <c r="P198" s="1" t="s">
        <v>5135</v>
      </c>
      <c r="Q198" s="1" t="s">
        <v>5136</v>
      </c>
      <c r="R198" s="1" t="s">
        <v>5137</v>
      </c>
      <c r="S198" s="1" t="s">
        <v>1069</v>
      </c>
      <c r="T198" s="1" t="s">
        <v>632</v>
      </c>
      <c r="U198" s="89" t="s">
        <v>5158</v>
      </c>
      <c r="V198" s="1" t="s">
        <v>5159</v>
      </c>
      <c r="W198" s="1" t="s">
        <v>5160</v>
      </c>
      <c r="X198" s="1" t="s">
        <v>5141</v>
      </c>
      <c r="Y198" s="1" t="s">
        <v>653</v>
      </c>
      <c r="Z198" s="31" t="s">
        <v>634</v>
      </c>
      <c r="AA198" s="31" t="s">
        <v>635</v>
      </c>
      <c r="AB198" s="101" t="s">
        <v>5143</v>
      </c>
      <c r="AC198" s="19" t="s">
        <v>3625</v>
      </c>
      <c r="AD198" s="98">
        <v>6050</v>
      </c>
      <c r="AE198" s="1" t="s">
        <v>5144</v>
      </c>
      <c r="AF198" s="4">
        <v>20525.000000000004</v>
      </c>
      <c r="AG198" s="1" t="s">
        <v>1108</v>
      </c>
      <c r="AH198" s="1" t="s">
        <v>5145</v>
      </c>
      <c r="AI198" s="1" t="s">
        <v>3082</v>
      </c>
      <c r="AJ198" s="1" t="s">
        <v>379</v>
      </c>
    </row>
    <row r="199" spans="1:36" ht="126" customHeight="1" x14ac:dyDescent="0.2">
      <c r="A199" s="123">
        <v>198</v>
      </c>
      <c r="B199" s="3" t="s">
        <v>1659</v>
      </c>
      <c r="C199" s="2" t="s">
        <v>1203</v>
      </c>
      <c r="D199" s="145"/>
      <c r="E199" s="101" t="s">
        <v>5161</v>
      </c>
      <c r="F199" s="168" t="s">
        <v>5154</v>
      </c>
      <c r="G199" s="22">
        <v>20</v>
      </c>
      <c r="H199" s="1" t="s">
        <v>1036</v>
      </c>
      <c r="I199" s="1" t="s">
        <v>5162</v>
      </c>
      <c r="J199" s="1" t="s">
        <v>1485</v>
      </c>
      <c r="K199" s="1" t="s">
        <v>1109</v>
      </c>
      <c r="L199" s="42" t="s">
        <v>1494</v>
      </c>
      <c r="M199" s="48">
        <v>-10</v>
      </c>
      <c r="N199" s="55" t="s">
        <v>5163</v>
      </c>
      <c r="O199" s="1" t="s">
        <v>285</v>
      </c>
      <c r="P199" s="1" t="s">
        <v>5135</v>
      </c>
      <c r="Q199" s="1" t="s">
        <v>5136</v>
      </c>
      <c r="R199" s="1" t="s">
        <v>5137</v>
      </c>
      <c r="S199" s="1" t="s">
        <v>1069</v>
      </c>
      <c r="T199" s="1" t="s">
        <v>632</v>
      </c>
      <c r="U199" s="89" t="s">
        <v>5164</v>
      </c>
      <c r="V199" s="1" t="s">
        <v>5165</v>
      </c>
      <c r="W199" s="1" t="s">
        <v>5166</v>
      </c>
      <c r="X199" s="1" t="s">
        <v>5141</v>
      </c>
      <c r="Y199" s="1" t="s">
        <v>200</v>
      </c>
      <c r="Z199" s="31" t="s">
        <v>634</v>
      </c>
      <c r="AA199" s="31" t="s">
        <v>635</v>
      </c>
      <c r="AB199" s="101" t="s">
        <v>5143</v>
      </c>
      <c r="AC199" s="19" t="s">
        <v>3625</v>
      </c>
      <c r="AD199" s="98">
        <v>7650</v>
      </c>
      <c r="AE199" s="1" t="s">
        <v>5144</v>
      </c>
      <c r="AF199" s="4">
        <v>26609.000000000004</v>
      </c>
      <c r="AG199" s="1" t="s">
        <v>1108</v>
      </c>
      <c r="AH199" s="1" t="s">
        <v>5145</v>
      </c>
      <c r="AI199" s="1" t="s">
        <v>3082</v>
      </c>
      <c r="AJ199" s="1" t="s">
        <v>379</v>
      </c>
    </row>
    <row r="200" spans="1:36" ht="126" customHeight="1" x14ac:dyDescent="0.2">
      <c r="A200" s="123">
        <v>199</v>
      </c>
      <c r="B200" s="3" t="s">
        <v>2874</v>
      </c>
      <c r="C200" s="2" t="s">
        <v>2952</v>
      </c>
      <c r="D200" s="144"/>
      <c r="E200" s="107" t="s">
        <v>2729</v>
      </c>
      <c r="F200" s="168" t="s">
        <v>2730</v>
      </c>
      <c r="G200" s="22">
        <v>4</v>
      </c>
      <c r="H200" s="1" t="s">
        <v>1114</v>
      </c>
      <c r="I200" s="1" t="s">
        <v>2733</v>
      </c>
      <c r="J200" s="1" t="s">
        <v>585</v>
      </c>
      <c r="K200" s="1" t="s">
        <v>2725</v>
      </c>
      <c r="L200" s="42" t="s">
        <v>2724</v>
      </c>
      <c r="M200" s="48">
        <v>-6</v>
      </c>
      <c r="N200" s="55" t="s">
        <v>2089</v>
      </c>
      <c r="O200" s="1" t="s">
        <v>2090</v>
      </c>
      <c r="P200" s="1" t="s">
        <v>1662</v>
      </c>
      <c r="Q200" s="1" t="s">
        <v>2091</v>
      </c>
      <c r="R200" s="1" t="s">
        <v>820</v>
      </c>
      <c r="S200" s="1" t="s">
        <v>590</v>
      </c>
      <c r="T200" s="1" t="s">
        <v>632</v>
      </c>
      <c r="U200" s="89" t="s">
        <v>2948</v>
      </c>
      <c r="V200" s="1" t="s">
        <v>2727</v>
      </c>
      <c r="W200" s="1" t="s">
        <v>2728</v>
      </c>
      <c r="X200" s="1" t="s">
        <v>170</v>
      </c>
      <c r="Y200" s="1" t="s">
        <v>2902</v>
      </c>
      <c r="Z200" s="31" t="s">
        <v>634</v>
      </c>
      <c r="AA200" s="31" t="s">
        <v>635</v>
      </c>
      <c r="AB200" s="101" t="s">
        <v>2726</v>
      </c>
      <c r="AC200" s="19" t="s">
        <v>3625</v>
      </c>
      <c r="AD200" s="98">
        <v>5390.4682274247498</v>
      </c>
      <c r="AE200" s="1" t="s">
        <v>2094</v>
      </c>
      <c r="AF200" s="4">
        <v>13891.304347826088</v>
      </c>
      <c r="AG200" s="1" t="s">
        <v>1074</v>
      </c>
      <c r="AH200" s="1" t="s">
        <v>2095</v>
      </c>
      <c r="AI200" s="1" t="s">
        <v>3082</v>
      </c>
      <c r="AJ200" s="1" t="s">
        <v>379</v>
      </c>
    </row>
    <row r="201" spans="1:36" ht="126" customHeight="1" x14ac:dyDescent="0.2">
      <c r="A201" s="123">
        <v>200</v>
      </c>
      <c r="B201" s="3" t="s">
        <v>2874</v>
      </c>
      <c r="C201" s="2" t="s">
        <v>2096</v>
      </c>
      <c r="D201" s="144"/>
      <c r="E201" s="107" t="s">
        <v>2097</v>
      </c>
      <c r="F201" s="168" t="s">
        <v>2731</v>
      </c>
      <c r="G201" s="22">
        <v>5</v>
      </c>
      <c r="H201" s="1" t="s">
        <v>1114</v>
      </c>
      <c r="I201" s="1" t="s">
        <v>2734</v>
      </c>
      <c r="J201" s="1" t="s">
        <v>585</v>
      </c>
      <c r="K201" s="1" t="s">
        <v>2735</v>
      </c>
      <c r="L201" s="42" t="s">
        <v>352</v>
      </c>
      <c r="M201" s="48">
        <v>-9</v>
      </c>
      <c r="N201" s="55" t="s">
        <v>2098</v>
      </c>
      <c r="O201" s="1" t="s">
        <v>2090</v>
      </c>
      <c r="P201" s="1" t="s">
        <v>1662</v>
      </c>
      <c r="Q201" s="1" t="s">
        <v>2091</v>
      </c>
      <c r="R201" s="1" t="s">
        <v>820</v>
      </c>
      <c r="S201" s="1" t="s">
        <v>590</v>
      </c>
      <c r="T201" s="1" t="s">
        <v>632</v>
      </c>
      <c r="U201" s="89" t="s">
        <v>2092</v>
      </c>
      <c r="V201" s="1" t="s">
        <v>2093</v>
      </c>
      <c r="W201" s="1" t="s">
        <v>2728</v>
      </c>
      <c r="X201" s="1" t="s">
        <v>170</v>
      </c>
      <c r="Y201" s="1" t="s">
        <v>2732</v>
      </c>
      <c r="Z201" s="31" t="s">
        <v>634</v>
      </c>
      <c r="AA201" s="31" t="s">
        <v>635</v>
      </c>
      <c r="AB201" s="101" t="s">
        <v>5626</v>
      </c>
      <c r="AC201" s="19" t="s">
        <v>3625</v>
      </c>
      <c r="AD201" s="98">
        <v>5732.4414715719067</v>
      </c>
      <c r="AE201" s="1" t="s">
        <v>2094</v>
      </c>
      <c r="AF201" s="4">
        <v>12170.568561872909</v>
      </c>
      <c r="AG201" s="1" t="s">
        <v>1074</v>
      </c>
      <c r="AH201" s="1" t="s">
        <v>2095</v>
      </c>
      <c r="AI201" s="1" t="s">
        <v>3082</v>
      </c>
      <c r="AJ201" s="1" t="s">
        <v>379</v>
      </c>
    </row>
    <row r="202" spans="1:36" ht="126" customHeight="1" x14ac:dyDescent="0.2">
      <c r="A202" s="123">
        <v>201</v>
      </c>
      <c r="B202" s="3" t="s">
        <v>704</v>
      </c>
      <c r="C202" s="2" t="s">
        <v>705</v>
      </c>
      <c r="D202" s="144"/>
      <c r="E202" s="107" t="s">
        <v>706</v>
      </c>
      <c r="F202" s="168" t="s">
        <v>707</v>
      </c>
      <c r="G202" s="22">
        <v>5</v>
      </c>
      <c r="H202" s="1" t="s">
        <v>708</v>
      </c>
      <c r="I202" s="1" t="s">
        <v>709</v>
      </c>
      <c r="J202" s="1" t="s">
        <v>710</v>
      </c>
      <c r="K202" s="1" t="s">
        <v>1976</v>
      </c>
      <c r="L202" s="42" t="s">
        <v>1977</v>
      </c>
      <c r="M202" s="48">
        <v>-45</v>
      </c>
      <c r="N202" s="55" t="s">
        <v>1508</v>
      </c>
      <c r="O202" s="1" t="s">
        <v>1978</v>
      </c>
      <c r="P202" s="1" t="s">
        <v>379</v>
      </c>
      <c r="Q202" s="1" t="s">
        <v>379</v>
      </c>
      <c r="R202" s="1" t="s">
        <v>1979</v>
      </c>
      <c r="S202" s="1" t="s">
        <v>289</v>
      </c>
      <c r="T202" s="1" t="s">
        <v>632</v>
      </c>
      <c r="U202" s="89" t="s">
        <v>724</v>
      </c>
      <c r="V202" s="1" t="s">
        <v>725</v>
      </c>
      <c r="W202" s="1"/>
      <c r="X202" s="1" t="s">
        <v>1980</v>
      </c>
      <c r="Y202" s="1" t="s">
        <v>277</v>
      </c>
      <c r="Z202" s="31" t="s">
        <v>6625</v>
      </c>
      <c r="AA202" s="31" t="s">
        <v>1436</v>
      </c>
      <c r="AB202" s="101" t="s">
        <v>1237</v>
      </c>
      <c r="AC202" s="1" t="s">
        <v>1132</v>
      </c>
      <c r="AD202" s="98">
        <v>6939.7993311036789</v>
      </c>
      <c r="AE202" s="1" t="s">
        <v>275</v>
      </c>
      <c r="AF202" s="4">
        <v>8312.7090301003354</v>
      </c>
      <c r="AG202" s="1" t="s">
        <v>1596</v>
      </c>
      <c r="AH202" s="1"/>
      <c r="AI202" s="1" t="s">
        <v>3082</v>
      </c>
      <c r="AJ202" s="1" t="s">
        <v>379</v>
      </c>
    </row>
    <row r="203" spans="1:36" ht="126" customHeight="1" x14ac:dyDescent="0.2">
      <c r="A203" s="123">
        <v>202</v>
      </c>
      <c r="B203" s="3" t="s">
        <v>704</v>
      </c>
      <c r="C203" s="2" t="s">
        <v>1238</v>
      </c>
      <c r="D203" s="144"/>
      <c r="E203" s="107" t="s">
        <v>1239</v>
      </c>
      <c r="F203" s="168" t="s">
        <v>1240</v>
      </c>
      <c r="G203" s="22">
        <v>8</v>
      </c>
      <c r="H203" s="1" t="s">
        <v>708</v>
      </c>
      <c r="I203" s="1" t="s">
        <v>1241</v>
      </c>
      <c r="J203" s="1" t="s">
        <v>710</v>
      </c>
      <c r="K203" s="1" t="s">
        <v>1242</v>
      </c>
      <c r="L203" s="42" t="s">
        <v>1243</v>
      </c>
      <c r="M203" s="48">
        <v>-45</v>
      </c>
      <c r="N203" s="55" t="s">
        <v>1508</v>
      </c>
      <c r="O203" s="1" t="s">
        <v>1978</v>
      </c>
      <c r="P203" s="1" t="s">
        <v>379</v>
      </c>
      <c r="Q203" s="1" t="s">
        <v>379</v>
      </c>
      <c r="R203" s="1" t="s">
        <v>1979</v>
      </c>
      <c r="S203" s="1" t="s">
        <v>289</v>
      </c>
      <c r="T203" s="1" t="s">
        <v>632</v>
      </c>
      <c r="U203" s="89" t="s">
        <v>724</v>
      </c>
      <c r="V203" s="1" t="s">
        <v>725</v>
      </c>
      <c r="W203" s="1"/>
      <c r="X203" s="1" t="s">
        <v>1980</v>
      </c>
      <c r="Y203" s="1" t="s">
        <v>277</v>
      </c>
      <c r="Z203" s="31" t="s">
        <v>6625</v>
      </c>
      <c r="AA203" s="31" t="s">
        <v>1436</v>
      </c>
      <c r="AB203" s="101" t="s">
        <v>1244</v>
      </c>
      <c r="AC203" s="1" t="s">
        <v>1132</v>
      </c>
      <c r="AD203" s="98" t="s">
        <v>1791</v>
      </c>
      <c r="AE203" s="1" t="s">
        <v>275</v>
      </c>
      <c r="AF203" s="6" t="s">
        <v>1791</v>
      </c>
      <c r="AG203" s="1" t="s">
        <v>1596</v>
      </c>
      <c r="AH203" s="1"/>
      <c r="AI203" s="1" t="s">
        <v>3082</v>
      </c>
      <c r="AJ203" s="1" t="s">
        <v>379</v>
      </c>
    </row>
    <row r="204" spans="1:36" ht="126" customHeight="1" x14ac:dyDescent="0.2">
      <c r="A204" s="123">
        <v>203</v>
      </c>
      <c r="B204" s="3" t="s">
        <v>704</v>
      </c>
      <c r="C204" s="2" t="s">
        <v>1245</v>
      </c>
      <c r="D204" s="144"/>
      <c r="E204" s="107" t="s">
        <v>1239</v>
      </c>
      <c r="F204" s="168" t="s">
        <v>1240</v>
      </c>
      <c r="G204" s="22">
        <v>10</v>
      </c>
      <c r="H204" s="1" t="s">
        <v>708</v>
      </c>
      <c r="I204" s="1" t="s">
        <v>1246</v>
      </c>
      <c r="J204" s="1" t="s">
        <v>710</v>
      </c>
      <c r="K204" s="1" t="s">
        <v>1247</v>
      </c>
      <c r="L204" s="42" t="s">
        <v>1200</v>
      </c>
      <c r="M204" s="48">
        <v>-45</v>
      </c>
      <c r="N204" s="55" t="s">
        <v>1508</v>
      </c>
      <c r="O204" s="1" t="s">
        <v>667</v>
      </c>
      <c r="P204" s="1" t="s">
        <v>379</v>
      </c>
      <c r="Q204" s="1" t="s">
        <v>379</v>
      </c>
      <c r="R204" s="1" t="s">
        <v>1979</v>
      </c>
      <c r="S204" s="1" t="s">
        <v>289</v>
      </c>
      <c r="T204" s="1" t="s">
        <v>632</v>
      </c>
      <c r="U204" s="89" t="s">
        <v>2259</v>
      </c>
      <c r="V204" s="1" t="s">
        <v>2546</v>
      </c>
      <c r="W204" s="1"/>
      <c r="X204" s="1" t="s">
        <v>1980</v>
      </c>
      <c r="Y204" s="1" t="s">
        <v>277</v>
      </c>
      <c r="Z204" s="31" t="s">
        <v>6625</v>
      </c>
      <c r="AA204" s="31" t="s">
        <v>1436</v>
      </c>
      <c r="AB204" s="101" t="s">
        <v>1244</v>
      </c>
      <c r="AC204" s="1" t="s">
        <v>1132</v>
      </c>
      <c r="AD204" s="98" t="s">
        <v>1791</v>
      </c>
      <c r="AE204" s="1" t="s">
        <v>275</v>
      </c>
      <c r="AF204" s="6" t="s">
        <v>1791</v>
      </c>
      <c r="AG204" s="1" t="s">
        <v>1596</v>
      </c>
      <c r="AH204" s="1"/>
      <c r="AI204" s="1" t="s">
        <v>3082</v>
      </c>
      <c r="AJ204" s="1" t="s">
        <v>379</v>
      </c>
    </row>
    <row r="205" spans="1:36" ht="126" customHeight="1" x14ac:dyDescent="0.2">
      <c r="A205" s="123">
        <v>204</v>
      </c>
      <c r="B205" s="3" t="s">
        <v>704</v>
      </c>
      <c r="C205" s="2" t="s">
        <v>2260</v>
      </c>
      <c r="D205" s="144"/>
      <c r="E205" s="107" t="s">
        <v>1239</v>
      </c>
      <c r="F205" s="168" t="s">
        <v>1240</v>
      </c>
      <c r="G205" s="22">
        <v>15</v>
      </c>
      <c r="H205" s="1" t="s">
        <v>708</v>
      </c>
      <c r="I205" s="1" t="s">
        <v>2261</v>
      </c>
      <c r="J205" s="1" t="s">
        <v>710</v>
      </c>
      <c r="K205" s="1" t="s">
        <v>2262</v>
      </c>
      <c r="L205" s="42" t="s">
        <v>2263</v>
      </c>
      <c r="M205" s="48">
        <v>-45</v>
      </c>
      <c r="N205" s="55" t="s">
        <v>1508</v>
      </c>
      <c r="O205" s="1" t="s">
        <v>237</v>
      </c>
      <c r="P205" s="1" t="s">
        <v>379</v>
      </c>
      <c r="Q205" s="1" t="s">
        <v>379</v>
      </c>
      <c r="R205" s="1" t="s">
        <v>1979</v>
      </c>
      <c r="S205" s="1" t="s">
        <v>289</v>
      </c>
      <c r="T205" s="1" t="s">
        <v>632</v>
      </c>
      <c r="U205" s="89" t="s">
        <v>2259</v>
      </c>
      <c r="V205" s="1" t="s">
        <v>2546</v>
      </c>
      <c r="W205" s="1"/>
      <c r="X205" s="1" t="s">
        <v>1980</v>
      </c>
      <c r="Y205" s="1" t="s">
        <v>277</v>
      </c>
      <c r="Z205" s="31" t="s">
        <v>6625</v>
      </c>
      <c r="AA205" s="31" t="s">
        <v>1436</v>
      </c>
      <c r="AB205" s="101" t="s">
        <v>1244</v>
      </c>
      <c r="AC205" s="1" t="s">
        <v>1132</v>
      </c>
      <c r="AD205" s="98" t="s">
        <v>1791</v>
      </c>
      <c r="AE205" s="1" t="s">
        <v>275</v>
      </c>
      <c r="AF205" s="6" t="s">
        <v>1791</v>
      </c>
      <c r="AG205" s="1" t="s">
        <v>1596</v>
      </c>
      <c r="AH205" s="1"/>
      <c r="AI205" s="1" t="s">
        <v>3082</v>
      </c>
      <c r="AJ205" s="1" t="s">
        <v>379</v>
      </c>
    </row>
    <row r="206" spans="1:36" ht="126" customHeight="1" x14ac:dyDescent="0.2">
      <c r="A206" s="123">
        <v>205</v>
      </c>
      <c r="B206" s="3" t="s">
        <v>704</v>
      </c>
      <c r="C206" s="2" t="s">
        <v>238</v>
      </c>
      <c r="D206" s="144"/>
      <c r="E206" s="107" t="s">
        <v>1239</v>
      </c>
      <c r="F206" s="168" t="s">
        <v>1240</v>
      </c>
      <c r="G206" s="22">
        <v>20</v>
      </c>
      <c r="H206" s="1" t="s">
        <v>708</v>
      </c>
      <c r="I206" s="1" t="s">
        <v>1086</v>
      </c>
      <c r="J206" s="1" t="s">
        <v>710</v>
      </c>
      <c r="K206" s="1" t="s">
        <v>1088</v>
      </c>
      <c r="L206" s="42" t="s">
        <v>1089</v>
      </c>
      <c r="M206" s="48">
        <v>-45</v>
      </c>
      <c r="N206" s="55" t="s">
        <v>1508</v>
      </c>
      <c r="O206" s="1" t="s">
        <v>1090</v>
      </c>
      <c r="P206" s="1" t="s">
        <v>379</v>
      </c>
      <c r="Q206" s="1" t="s">
        <v>379</v>
      </c>
      <c r="R206" s="1" t="s">
        <v>1979</v>
      </c>
      <c r="S206" s="1" t="s">
        <v>289</v>
      </c>
      <c r="T206" s="1" t="s">
        <v>632</v>
      </c>
      <c r="U206" s="89" t="s">
        <v>2259</v>
      </c>
      <c r="V206" s="1" t="s">
        <v>2546</v>
      </c>
      <c r="W206" s="1"/>
      <c r="X206" s="1" t="s">
        <v>1980</v>
      </c>
      <c r="Y206" s="1" t="s">
        <v>277</v>
      </c>
      <c r="Z206" s="31" t="s">
        <v>6625</v>
      </c>
      <c r="AA206" s="31" t="s">
        <v>1436</v>
      </c>
      <c r="AB206" s="101" t="s">
        <v>1244</v>
      </c>
      <c r="AC206" s="1" t="s">
        <v>1132</v>
      </c>
      <c r="AD206" s="98" t="s">
        <v>1791</v>
      </c>
      <c r="AE206" s="1" t="s">
        <v>275</v>
      </c>
      <c r="AF206" s="6" t="s">
        <v>1791</v>
      </c>
      <c r="AG206" s="1" t="s">
        <v>1596</v>
      </c>
      <c r="AH206" s="1"/>
      <c r="AI206" s="1" t="s">
        <v>3082</v>
      </c>
      <c r="AJ206" s="1" t="s">
        <v>379</v>
      </c>
    </row>
    <row r="207" spans="1:36" ht="126" customHeight="1" x14ac:dyDescent="0.2">
      <c r="A207" s="123">
        <v>206</v>
      </c>
      <c r="B207" s="3" t="s">
        <v>1091</v>
      </c>
      <c r="C207" s="2" t="s">
        <v>730</v>
      </c>
      <c r="D207" s="146"/>
      <c r="E207" s="107" t="s">
        <v>727</v>
      </c>
      <c r="F207" s="168" t="s">
        <v>728</v>
      </c>
      <c r="G207" s="22">
        <v>5</v>
      </c>
      <c r="H207" s="1" t="s">
        <v>708</v>
      </c>
      <c r="I207" s="1" t="s">
        <v>554</v>
      </c>
      <c r="J207" s="1" t="s">
        <v>739</v>
      </c>
      <c r="K207" s="1" t="s">
        <v>888</v>
      </c>
      <c r="L207" s="42" t="s">
        <v>1092</v>
      </c>
      <c r="M207" s="48" t="s">
        <v>3015</v>
      </c>
      <c r="N207" s="55" t="s">
        <v>1508</v>
      </c>
      <c r="O207" s="1" t="s">
        <v>285</v>
      </c>
      <c r="P207" s="1" t="s">
        <v>379</v>
      </c>
      <c r="Q207" s="1" t="s">
        <v>379</v>
      </c>
      <c r="R207" s="1" t="s">
        <v>379</v>
      </c>
      <c r="S207" s="1" t="s">
        <v>1508</v>
      </c>
      <c r="T207" s="1" t="s">
        <v>275</v>
      </c>
      <c r="U207" s="89" t="s">
        <v>379</v>
      </c>
      <c r="V207" s="1" t="s">
        <v>379</v>
      </c>
      <c r="W207" s="1" t="s">
        <v>379</v>
      </c>
      <c r="X207" s="1" t="s">
        <v>239</v>
      </c>
      <c r="Y207" s="1" t="s">
        <v>957</v>
      </c>
      <c r="Z207" s="31" t="s">
        <v>6625</v>
      </c>
      <c r="AA207" s="31" t="s">
        <v>1436</v>
      </c>
      <c r="AB207" s="1" t="s">
        <v>729</v>
      </c>
      <c r="AC207" s="1" t="s">
        <v>1132</v>
      </c>
      <c r="AD207" s="98" t="s">
        <v>5571</v>
      </c>
      <c r="AE207" s="1" t="s">
        <v>903</v>
      </c>
      <c r="AF207" s="6" t="s">
        <v>5305</v>
      </c>
      <c r="AG207" s="1" t="s">
        <v>447</v>
      </c>
      <c r="AH207" s="1" t="s">
        <v>159</v>
      </c>
      <c r="AI207" s="107" t="s">
        <v>2207</v>
      </c>
      <c r="AJ207" s="131">
        <v>46142</v>
      </c>
    </row>
    <row r="208" spans="1:36" ht="126" customHeight="1" x14ac:dyDescent="0.2">
      <c r="A208" s="123">
        <v>207</v>
      </c>
      <c r="B208" s="3" t="s">
        <v>959</v>
      </c>
      <c r="C208" s="2" t="s">
        <v>2503</v>
      </c>
      <c r="D208" s="146"/>
      <c r="E208" s="101" t="s">
        <v>1711</v>
      </c>
      <c r="F208" s="168" t="s">
        <v>2500</v>
      </c>
      <c r="G208" s="22">
        <v>4</v>
      </c>
      <c r="H208" s="1" t="s">
        <v>960</v>
      </c>
      <c r="I208" s="1" t="s">
        <v>217</v>
      </c>
      <c r="J208" s="1" t="s">
        <v>710</v>
      </c>
      <c r="K208" s="1" t="s">
        <v>373</v>
      </c>
      <c r="L208" s="42" t="s">
        <v>1713</v>
      </c>
      <c r="M208" s="48" t="s">
        <v>616</v>
      </c>
      <c r="N208" s="55" t="s">
        <v>1508</v>
      </c>
      <c r="O208" s="1" t="s">
        <v>285</v>
      </c>
      <c r="P208" s="1" t="s">
        <v>379</v>
      </c>
      <c r="Q208" s="1" t="s">
        <v>2065</v>
      </c>
      <c r="R208" s="1" t="s">
        <v>962</v>
      </c>
      <c r="S208" s="1" t="s">
        <v>275</v>
      </c>
      <c r="T208" s="1" t="s">
        <v>632</v>
      </c>
      <c r="U208" s="89" t="s">
        <v>963</v>
      </c>
      <c r="V208" s="1" t="s">
        <v>297</v>
      </c>
      <c r="W208" s="1" t="s">
        <v>505</v>
      </c>
      <c r="X208" s="1" t="s">
        <v>1980</v>
      </c>
      <c r="Y208" s="1" t="s">
        <v>1463</v>
      </c>
      <c r="Z208" s="31" t="s">
        <v>6625</v>
      </c>
      <c r="AA208" s="31" t="s">
        <v>1436</v>
      </c>
      <c r="AB208" s="101" t="s">
        <v>619</v>
      </c>
      <c r="AC208" s="1" t="s">
        <v>3670</v>
      </c>
      <c r="AD208" s="98" t="s">
        <v>5572</v>
      </c>
      <c r="AE208" s="1" t="s">
        <v>294</v>
      </c>
      <c r="AF208" s="6" t="s">
        <v>5306</v>
      </c>
      <c r="AG208" s="1" t="s">
        <v>618</v>
      </c>
      <c r="AH208" s="1"/>
      <c r="AI208" s="1" t="s">
        <v>3082</v>
      </c>
      <c r="AJ208" s="1" t="s">
        <v>379</v>
      </c>
    </row>
    <row r="209" spans="1:36" ht="126" customHeight="1" x14ac:dyDescent="0.2">
      <c r="A209" s="123">
        <v>208</v>
      </c>
      <c r="B209" s="3" t="s">
        <v>959</v>
      </c>
      <c r="C209" s="2" t="s">
        <v>2501</v>
      </c>
      <c r="D209" s="146"/>
      <c r="E209" s="101" t="s">
        <v>1712</v>
      </c>
      <c r="F209" s="168" t="s">
        <v>1562</v>
      </c>
      <c r="G209" s="22">
        <v>5</v>
      </c>
      <c r="H209" s="1" t="s">
        <v>960</v>
      </c>
      <c r="I209" s="1" t="s">
        <v>217</v>
      </c>
      <c r="J209" s="1" t="s">
        <v>710</v>
      </c>
      <c r="K209" s="1" t="s">
        <v>373</v>
      </c>
      <c r="L209" s="42" t="s">
        <v>1713</v>
      </c>
      <c r="M209" s="48" t="s">
        <v>616</v>
      </c>
      <c r="N209" s="55" t="s">
        <v>1508</v>
      </c>
      <c r="O209" s="1" t="s">
        <v>285</v>
      </c>
      <c r="P209" s="1" t="s">
        <v>379</v>
      </c>
      <c r="Q209" s="1" t="s">
        <v>2065</v>
      </c>
      <c r="R209" s="1" t="s">
        <v>962</v>
      </c>
      <c r="S209" s="1" t="s">
        <v>275</v>
      </c>
      <c r="T209" s="1" t="s">
        <v>632</v>
      </c>
      <c r="U209" s="89" t="s">
        <v>963</v>
      </c>
      <c r="V209" s="1" t="s">
        <v>298</v>
      </c>
      <c r="W209" s="1" t="s">
        <v>505</v>
      </c>
      <c r="X209" s="1" t="s">
        <v>1980</v>
      </c>
      <c r="Y209" s="1" t="s">
        <v>1527</v>
      </c>
      <c r="Z209" s="31" t="s">
        <v>6625</v>
      </c>
      <c r="AA209" s="31" t="s">
        <v>1436</v>
      </c>
      <c r="AB209" s="101" t="s">
        <v>619</v>
      </c>
      <c r="AC209" s="1" t="s">
        <v>3670</v>
      </c>
      <c r="AD209" s="98" t="s">
        <v>5572</v>
      </c>
      <c r="AE209" s="1" t="s">
        <v>294</v>
      </c>
      <c r="AF209" s="6" t="s">
        <v>5307</v>
      </c>
      <c r="AG209" s="1" t="s">
        <v>618</v>
      </c>
      <c r="AH209" s="1"/>
      <c r="AI209" s="1" t="s">
        <v>3082</v>
      </c>
      <c r="AJ209" s="1" t="s">
        <v>379</v>
      </c>
    </row>
    <row r="210" spans="1:36" ht="126" customHeight="1" x14ac:dyDescent="0.2">
      <c r="A210" s="123">
        <v>209</v>
      </c>
      <c r="B210" s="3" t="s">
        <v>959</v>
      </c>
      <c r="C210" s="2" t="s">
        <v>2502</v>
      </c>
      <c r="D210" s="146"/>
      <c r="E210" s="101" t="s">
        <v>2087</v>
      </c>
      <c r="F210" s="168" t="s">
        <v>1562</v>
      </c>
      <c r="G210" s="22">
        <v>5</v>
      </c>
      <c r="H210" s="1" t="s">
        <v>960</v>
      </c>
      <c r="I210" s="1" t="s">
        <v>218</v>
      </c>
      <c r="J210" s="1" t="s">
        <v>710</v>
      </c>
      <c r="K210" s="1" t="s">
        <v>375</v>
      </c>
      <c r="L210" s="42" t="s">
        <v>378</v>
      </c>
      <c r="M210" s="48" t="s">
        <v>617</v>
      </c>
      <c r="N210" s="55" t="s">
        <v>1508</v>
      </c>
      <c r="O210" s="1" t="s">
        <v>285</v>
      </c>
      <c r="P210" s="1" t="s">
        <v>379</v>
      </c>
      <c r="Q210" s="1" t="s">
        <v>2065</v>
      </c>
      <c r="R210" s="1" t="s">
        <v>101</v>
      </c>
      <c r="S210" s="1" t="s">
        <v>275</v>
      </c>
      <c r="T210" s="1" t="s">
        <v>632</v>
      </c>
      <c r="U210" s="89" t="s">
        <v>963</v>
      </c>
      <c r="V210" s="1" t="s">
        <v>298</v>
      </c>
      <c r="W210" s="1" t="s">
        <v>1217</v>
      </c>
      <c r="X210" s="1" t="s">
        <v>1980</v>
      </c>
      <c r="Y210" s="1" t="s">
        <v>1527</v>
      </c>
      <c r="Z210" s="31" t="s">
        <v>6625</v>
      </c>
      <c r="AA210" s="31" t="s">
        <v>1436</v>
      </c>
      <c r="AB210" s="101" t="s">
        <v>620</v>
      </c>
      <c r="AC210" s="1" t="s">
        <v>3670</v>
      </c>
      <c r="AD210" s="98" t="s">
        <v>5573</v>
      </c>
      <c r="AE210" s="1" t="s">
        <v>294</v>
      </c>
      <c r="AF210" s="6" t="s">
        <v>5308</v>
      </c>
      <c r="AG210" s="1" t="s">
        <v>618</v>
      </c>
      <c r="AH210" s="1"/>
      <c r="AI210" s="1" t="s">
        <v>3082</v>
      </c>
      <c r="AJ210" s="1" t="s">
        <v>379</v>
      </c>
    </row>
    <row r="211" spans="1:36" ht="126" customHeight="1" x14ac:dyDescent="0.2">
      <c r="A211" s="123">
        <v>210</v>
      </c>
      <c r="B211" s="3" t="s">
        <v>102</v>
      </c>
      <c r="C211" s="2" t="s">
        <v>2434</v>
      </c>
      <c r="D211" s="144"/>
      <c r="E211" s="101" t="s">
        <v>1565</v>
      </c>
      <c r="F211" s="168" t="s">
        <v>1566</v>
      </c>
      <c r="G211" s="22">
        <v>8</v>
      </c>
      <c r="H211" s="1" t="s">
        <v>162</v>
      </c>
      <c r="I211" s="1" t="s">
        <v>2435</v>
      </c>
      <c r="J211" s="1" t="s">
        <v>1115</v>
      </c>
      <c r="K211" s="1" t="s">
        <v>2436</v>
      </c>
      <c r="L211" s="42" t="s">
        <v>2437</v>
      </c>
      <c r="M211" s="48">
        <v>-2</v>
      </c>
      <c r="N211" s="55" t="s">
        <v>2438</v>
      </c>
      <c r="O211" s="1" t="s">
        <v>2439</v>
      </c>
      <c r="P211" s="1" t="s">
        <v>2513</v>
      </c>
      <c r="Q211" s="1" t="s">
        <v>201</v>
      </c>
      <c r="R211" s="1" t="s">
        <v>701</v>
      </c>
      <c r="S211" s="1" t="s">
        <v>590</v>
      </c>
      <c r="T211" s="1" t="s">
        <v>632</v>
      </c>
      <c r="U211" s="89" t="s">
        <v>2268</v>
      </c>
      <c r="V211" s="1" t="s">
        <v>203</v>
      </c>
      <c r="W211" s="1" t="s">
        <v>204</v>
      </c>
      <c r="X211" s="1" t="s">
        <v>205</v>
      </c>
      <c r="Y211" s="1" t="s">
        <v>200</v>
      </c>
      <c r="Z211" s="31" t="s">
        <v>634</v>
      </c>
      <c r="AA211" s="31" t="s">
        <v>635</v>
      </c>
      <c r="AB211" s="101" t="s">
        <v>206</v>
      </c>
      <c r="AC211" s="19" t="s">
        <v>3625</v>
      </c>
      <c r="AD211" s="98">
        <v>6741.6387959866224</v>
      </c>
      <c r="AE211" s="1" t="s">
        <v>958</v>
      </c>
      <c r="AF211" s="4">
        <v>13916.387959866221</v>
      </c>
      <c r="AG211" s="1" t="s">
        <v>1166</v>
      </c>
      <c r="AH211" s="1"/>
      <c r="AI211" s="1" t="s">
        <v>3082</v>
      </c>
      <c r="AJ211" s="1" t="s">
        <v>379</v>
      </c>
    </row>
    <row r="212" spans="1:36" ht="126" customHeight="1" x14ac:dyDescent="0.2">
      <c r="A212" s="123">
        <v>211</v>
      </c>
      <c r="B212" s="3" t="s">
        <v>102</v>
      </c>
      <c r="C212" s="2" t="s">
        <v>208</v>
      </c>
      <c r="D212" s="144"/>
      <c r="E212" s="101" t="s">
        <v>1563</v>
      </c>
      <c r="F212" s="168" t="s">
        <v>1564</v>
      </c>
      <c r="G212" s="22">
        <v>18</v>
      </c>
      <c r="H212" s="1" t="s">
        <v>162</v>
      </c>
      <c r="I212" s="1" t="s">
        <v>209</v>
      </c>
      <c r="J212" s="1" t="s">
        <v>1115</v>
      </c>
      <c r="K212" s="1" t="s">
        <v>210</v>
      </c>
      <c r="L212" s="42" t="s">
        <v>211</v>
      </c>
      <c r="M212" s="48">
        <v>-1</v>
      </c>
      <c r="N212" s="55"/>
      <c r="O212" s="1" t="s">
        <v>2439</v>
      </c>
      <c r="P212" s="1" t="s">
        <v>2513</v>
      </c>
      <c r="Q212" s="1" t="s">
        <v>212</v>
      </c>
      <c r="R212" s="1" t="s">
        <v>701</v>
      </c>
      <c r="S212" s="1" t="s">
        <v>590</v>
      </c>
      <c r="T212" s="1" t="s">
        <v>632</v>
      </c>
      <c r="U212" s="89" t="s">
        <v>213</v>
      </c>
      <c r="V212" s="1" t="s">
        <v>214</v>
      </c>
      <c r="W212" s="1" t="s">
        <v>204</v>
      </c>
      <c r="X212" s="1" t="s">
        <v>205</v>
      </c>
      <c r="Y212" s="1" t="s">
        <v>1791</v>
      </c>
      <c r="Z212" s="31" t="s">
        <v>634</v>
      </c>
      <c r="AA212" s="31" t="s">
        <v>635</v>
      </c>
      <c r="AB212" s="101" t="s">
        <v>206</v>
      </c>
      <c r="AC212" s="1" t="s">
        <v>3670</v>
      </c>
      <c r="AD212" s="98">
        <v>9677.2575250836126</v>
      </c>
      <c r="AE212" s="1" t="s">
        <v>958</v>
      </c>
      <c r="AF212" s="4">
        <v>17428.929765886289</v>
      </c>
      <c r="AG212" s="1" t="s">
        <v>1166</v>
      </c>
      <c r="AH212" s="1"/>
      <c r="AI212" s="1" t="s">
        <v>3082</v>
      </c>
      <c r="AJ212" s="1" t="s">
        <v>379</v>
      </c>
    </row>
    <row r="213" spans="1:36" ht="126" customHeight="1" x14ac:dyDescent="0.2">
      <c r="A213" s="123">
        <v>212</v>
      </c>
      <c r="B213" s="3" t="s">
        <v>102</v>
      </c>
      <c r="C213" s="2" t="s">
        <v>215</v>
      </c>
      <c r="D213" s="144"/>
      <c r="E213" s="101" t="s">
        <v>1563</v>
      </c>
      <c r="F213" s="168" t="s">
        <v>1564</v>
      </c>
      <c r="G213" s="22">
        <v>4</v>
      </c>
      <c r="H213" s="1" t="s">
        <v>162</v>
      </c>
      <c r="I213" s="1" t="s">
        <v>2410</v>
      </c>
      <c r="J213" s="1" t="s">
        <v>1115</v>
      </c>
      <c r="K213" s="1" t="s">
        <v>2411</v>
      </c>
      <c r="L213" s="42" t="s">
        <v>1494</v>
      </c>
      <c r="M213" s="48">
        <v>-1</v>
      </c>
      <c r="N213" s="55"/>
      <c r="O213" s="1" t="s">
        <v>966</v>
      </c>
      <c r="P213" s="1" t="s">
        <v>967</v>
      </c>
      <c r="Q213" s="1" t="s">
        <v>201</v>
      </c>
      <c r="R213" s="1" t="s">
        <v>701</v>
      </c>
      <c r="S213" s="1" t="s">
        <v>590</v>
      </c>
      <c r="T213" s="1" t="s">
        <v>632</v>
      </c>
      <c r="U213" s="89" t="s">
        <v>968</v>
      </c>
      <c r="V213" s="1" t="s">
        <v>969</v>
      </c>
      <c r="W213" s="1" t="s">
        <v>204</v>
      </c>
      <c r="X213" s="1" t="s">
        <v>205</v>
      </c>
      <c r="Y213" s="1" t="s">
        <v>1791</v>
      </c>
      <c r="Z213" s="31" t="s">
        <v>634</v>
      </c>
      <c r="AA213" s="31" t="s">
        <v>635</v>
      </c>
      <c r="AB213" s="101" t="s">
        <v>206</v>
      </c>
      <c r="AC213" s="1" t="s">
        <v>3670</v>
      </c>
      <c r="AD213" s="98">
        <v>5439.7993311036789</v>
      </c>
      <c r="AE213" s="1" t="s">
        <v>958</v>
      </c>
      <c r="AF213" s="4">
        <v>12083.612040133779</v>
      </c>
      <c r="AG213" s="1" t="s">
        <v>1166</v>
      </c>
      <c r="AH213" s="1"/>
      <c r="AI213" s="1" t="s">
        <v>3082</v>
      </c>
      <c r="AJ213" s="1" t="s">
        <v>379</v>
      </c>
    </row>
    <row r="214" spans="1:36" ht="126" customHeight="1" x14ac:dyDescent="0.2">
      <c r="A214" s="123">
        <v>213</v>
      </c>
      <c r="B214" s="3" t="s">
        <v>102</v>
      </c>
      <c r="C214" s="2" t="s">
        <v>970</v>
      </c>
      <c r="D214" s="144"/>
      <c r="E214" s="101" t="s">
        <v>1563</v>
      </c>
      <c r="F214" s="168" t="s">
        <v>1564</v>
      </c>
      <c r="G214" s="22">
        <v>6</v>
      </c>
      <c r="H214" s="1" t="s">
        <v>162</v>
      </c>
      <c r="I214" s="1" t="s">
        <v>1300</v>
      </c>
      <c r="J214" s="1" t="s">
        <v>1115</v>
      </c>
      <c r="K214" s="1" t="s">
        <v>1301</v>
      </c>
      <c r="L214" s="42" t="s">
        <v>1302</v>
      </c>
      <c r="M214" s="48">
        <v>-1</v>
      </c>
      <c r="N214" s="55"/>
      <c r="O214" s="1" t="s">
        <v>966</v>
      </c>
      <c r="P214" s="1" t="s">
        <v>967</v>
      </c>
      <c r="Q214" s="1" t="s">
        <v>201</v>
      </c>
      <c r="R214" s="1" t="s">
        <v>701</v>
      </c>
      <c r="S214" s="1" t="s">
        <v>590</v>
      </c>
      <c r="T214" s="1" t="s">
        <v>632</v>
      </c>
      <c r="U214" s="89" t="s">
        <v>1303</v>
      </c>
      <c r="V214" s="1" t="s">
        <v>1304</v>
      </c>
      <c r="W214" s="1" t="s">
        <v>204</v>
      </c>
      <c r="X214" s="1" t="s">
        <v>205</v>
      </c>
      <c r="Y214" s="1" t="s">
        <v>1791</v>
      </c>
      <c r="Z214" s="31" t="s">
        <v>634</v>
      </c>
      <c r="AA214" s="31" t="s">
        <v>635</v>
      </c>
      <c r="AB214" s="101" t="s">
        <v>206</v>
      </c>
      <c r="AC214" s="1" t="s">
        <v>3670</v>
      </c>
      <c r="AD214" s="98">
        <v>5873.7458193979937</v>
      </c>
      <c r="AE214" s="1" t="s">
        <v>958</v>
      </c>
      <c r="AF214" s="4">
        <v>12719.89966555184</v>
      </c>
      <c r="AG214" s="1" t="s">
        <v>1166</v>
      </c>
      <c r="AH214" s="1"/>
      <c r="AI214" s="1" t="s">
        <v>3082</v>
      </c>
      <c r="AJ214" s="1" t="s">
        <v>379</v>
      </c>
    </row>
    <row r="215" spans="1:36" ht="126" customHeight="1" x14ac:dyDescent="0.2">
      <c r="A215" s="123">
        <v>214</v>
      </c>
      <c r="B215" s="3" t="s">
        <v>102</v>
      </c>
      <c r="C215" s="2" t="s">
        <v>1305</v>
      </c>
      <c r="D215" s="144"/>
      <c r="E215" s="101" t="s">
        <v>1563</v>
      </c>
      <c r="F215" s="168" t="s">
        <v>1564</v>
      </c>
      <c r="G215" s="22">
        <v>8</v>
      </c>
      <c r="H215" s="1" t="s">
        <v>162</v>
      </c>
      <c r="I215" s="1" t="s">
        <v>1306</v>
      </c>
      <c r="J215" s="1" t="s">
        <v>1115</v>
      </c>
      <c r="K215" s="1" t="s">
        <v>1307</v>
      </c>
      <c r="L215" s="42" t="s">
        <v>1308</v>
      </c>
      <c r="M215" s="48">
        <v>-1</v>
      </c>
      <c r="N215" s="55"/>
      <c r="O215" s="1" t="s">
        <v>966</v>
      </c>
      <c r="P215" s="1" t="s">
        <v>967</v>
      </c>
      <c r="Q215" s="1" t="s">
        <v>212</v>
      </c>
      <c r="R215" s="1" t="s">
        <v>701</v>
      </c>
      <c r="S215" s="1" t="s">
        <v>590</v>
      </c>
      <c r="T215" s="1" t="s">
        <v>632</v>
      </c>
      <c r="U215" s="89" t="s">
        <v>1309</v>
      </c>
      <c r="V215" s="1" t="s">
        <v>2269</v>
      </c>
      <c r="W215" s="1" t="s">
        <v>204</v>
      </c>
      <c r="X215" s="1" t="s">
        <v>205</v>
      </c>
      <c r="Y215" s="1" t="s">
        <v>1791</v>
      </c>
      <c r="Z215" s="31" t="s">
        <v>634</v>
      </c>
      <c r="AA215" s="31" t="s">
        <v>635</v>
      </c>
      <c r="AB215" s="101" t="s">
        <v>206</v>
      </c>
      <c r="AC215" s="1" t="s">
        <v>3670</v>
      </c>
      <c r="AD215" s="98">
        <v>6414.7157190635453</v>
      </c>
      <c r="AE215" s="1" t="s">
        <v>958</v>
      </c>
      <c r="AF215" s="4">
        <v>13556.020066889632</v>
      </c>
      <c r="AG215" s="1" t="s">
        <v>1166</v>
      </c>
      <c r="AH215" s="1"/>
      <c r="AI215" s="1" t="s">
        <v>3082</v>
      </c>
      <c r="AJ215" s="1" t="s">
        <v>379</v>
      </c>
    </row>
    <row r="216" spans="1:36" ht="126" customHeight="1" x14ac:dyDescent="0.2">
      <c r="A216" s="123">
        <v>215</v>
      </c>
      <c r="B216" s="3" t="s">
        <v>3979</v>
      </c>
      <c r="C216" s="92" t="s">
        <v>5189</v>
      </c>
      <c r="D216" s="145"/>
      <c r="E216" s="101" t="s">
        <v>5190</v>
      </c>
      <c r="F216" s="168" t="s">
        <v>5191</v>
      </c>
      <c r="G216" s="22">
        <v>6</v>
      </c>
      <c r="H216" s="1" t="s">
        <v>1036</v>
      </c>
      <c r="I216" s="1" t="s">
        <v>5192</v>
      </c>
      <c r="J216" s="1" t="s">
        <v>1188</v>
      </c>
      <c r="K216" s="1" t="s">
        <v>194</v>
      </c>
      <c r="L216" s="42" t="s">
        <v>221</v>
      </c>
      <c r="M216" s="71">
        <v>-7.5</v>
      </c>
      <c r="N216" s="55" t="s">
        <v>195</v>
      </c>
      <c r="O216" s="1" t="s">
        <v>285</v>
      </c>
      <c r="P216" s="1" t="s">
        <v>5193</v>
      </c>
      <c r="Q216" s="1" t="s">
        <v>196</v>
      </c>
      <c r="R216" s="1" t="s">
        <v>2560</v>
      </c>
      <c r="S216" s="1" t="s">
        <v>1069</v>
      </c>
      <c r="T216" s="1" t="s">
        <v>632</v>
      </c>
      <c r="U216" s="90" t="s">
        <v>2268</v>
      </c>
      <c r="V216" s="25" t="s">
        <v>203</v>
      </c>
      <c r="W216" s="1" t="s">
        <v>4728</v>
      </c>
      <c r="X216" s="1" t="s">
        <v>199</v>
      </c>
      <c r="Y216" s="1" t="s">
        <v>200</v>
      </c>
      <c r="Z216" s="31" t="s">
        <v>634</v>
      </c>
      <c r="AA216" s="31" t="s">
        <v>635</v>
      </c>
      <c r="AB216" s="102" t="s">
        <v>5194</v>
      </c>
      <c r="AC216" s="19" t="s">
        <v>3625</v>
      </c>
      <c r="AD216" s="98">
        <v>4900</v>
      </c>
      <c r="AE216" s="1" t="s">
        <v>5195</v>
      </c>
      <c r="AF216" s="1" t="s">
        <v>5309</v>
      </c>
      <c r="AG216" s="1" t="s">
        <v>1416</v>
      </c>
      <c r="AH216" s="25" t="s">
        <v>3881</v>
      </c>
      <c r="AI216" s="1" t="s">
        <v>3082</v>
      </c>
      <c r="AJ216" s="1" t="s">
        <v>379</v>
      </c>
    </row>
    <row r="217" spans="1:36" ht="126" customHeight="1" x14ac:dyDescent="0.2">
      <c r="A217" s="123">
        <v>216</v>
      </c>
      <c r="B217" s="3" t="s">
        <v>3979</v>
      </c>
      <c r="C217" s="92" t="s">
        <v>5196</v>
      </c>
      <c r="D217" s="145"/>
      <c r="E217" s="102" t="s">
        <v>5197</v>
      </c>
      <c r="F217" s="168" t="s">
        <v>5198</v>
      </c>
      <c r="G217" s="22">
        <v>6</v>
      </c>
      <c r="H217" s="1" t="s">
        <v>1036</v>
      </c>
      <c r="I217" s="1" t="s">
        <v>5199</v>
      </c>
      <c r="J217" s="1" t="s">
        <v>1188</v>
      </c>
      <c r="K217" s="1" t="s">
        <v>1480</v>
      </c>
      <c r="L217" s="42" t="s">
        <v>284</v>
      </c>
      <c r="M217" s="71">
        <v>-7.5</v>
      </c>
      <c r="N217" s="55" t="s">
        <v>353</v>
      </c>
      <c r="O217" s="1" t="s">
        <v>285</v>
      </c>
      <c r="P217" s="1" t="s">
        <v>5200</v>
      </c>
      <c r="Q217" s="1" t="s">
        <v>196</v>
      </c>
      <c r="R217" s="1" t="s">
        <v>2560</v>
      </c>
      <c r="S217" s="1" t="s">
        <v>1069</v>
      </c>
      <c r="T217" s="1" t="s">
        <v>632</v>
      </c>
      <c r="U217" s="90" t="s">
        <v>2268</v>
      </c>
      <c r="V217" s="25" t="s">
        <v>203</v>
      </c>
      <c r="W217" s="1" t="s">
        <v>4728</v>
      </c>
      <c r="X217" s="1" t="s">
        <v>199</v>
      </c>
      <c r="Y217" s="1" t="s">
        <v>171</v>
      </c>
      <c r="Z217" s="31" t="s">
        <v>634</v>
      </c>
      <c r="AA217" s="31" t="s">
        <v>635</v>
      </c>
      <c r="AB217" s="102" t="s">
        <v>5194</v>
      </c>
      <c r="AC217" s="19" t="s">
        <v>3625</v>
      </c>
      <c r="AD217" s="98">
        <v>5100.3344481605354</v>
      </c>
      <c r="AE217" s="1" t="s">
        <v>5195</v>
      </c>
      <c r="AF217" s="1" t="s">
        <v>5310</v>
      </c>
      <c r="AG217" s="1" t="s">
        <v>1416</v>
      </c>
      <c r="AH217" s="1" t="s">
        <v>3881</v>
      </c>
      <c r="AI217" s="1" t="s">
        <v>3082</v>
      </c>
      <c r="AJ217" s="1" t="s">
        <v>379</v>
      </c>
    </row>
    <row r="218" spans="1:36" ht="126" customHeight="1" x14ac:dyDescent="0.2">
      <c r="A218" s="123">
        <v>217</v>
      </c>
      <c r="B218" s="3" t="s">
        <v>2474</v>
      </c>
      <c r="C218" s="2" t="s">
        <v>2743</v>
      </c>
      <c r="D218" s="144"/>
      <c r="E218" s="102" t="s">
        <v>1567</v>
      </c>
      <c r="F218" s="168" t="s">
        <v>2740</v>
      </c>
      <c r="G218" s="22">
        <v>4</v>
      </c>
      <c r="H218" s="1" t="s">
        <v>1161</v>
      </c>
      <c r="I218" s="1" t="s">
        <v>2796</v>
      </c>
      <c r="J218" s="1" t="s">
        <v>163</v>
      </c>
      <c r="K218" s="1" t="s">
        <v>2051</v>
      </c>
      <c r="L218" s="42" t="s">
        <v>2750</v>
      </c>
      <c r="M218" s="48">
        <v>-113</v>
      </c>
      <c r="N218" s="55" t="s">
        <v>2751</v>
      </c>
      <c r="O218" s="1" t="s">
        <v>1709</v>
      </c>
      <c r="P218" s="1" t="s">
        <v>379</v>
      </c>
      <c r="Q218" s="1" t="s">
        <v>379</v>
      </c>
      <c r="R218" s="1" t="s">
        <v>380</v>
      </c>
      <c r="S218" s="1" t="s">
        <v>381</v>
      </c>
      <c r="T218" s="1" t="s">
        <v>275</v>
      </c>
      <c r="U218" s="89" t="s">
        <v>379</v>
      </c>
      <c r="V218" s="1" t="s">
        <v>379</v>
      </c>
      <c r="W218" s="1" t="s">
        <v>379</v>
      </c>
      <c r="X218" s="1" t="s">
        <v>382</v>
      </c>
      <c r="Y218" s="1" t="s">
        <v>2748</v>
      </c>
      <c r="Z218" s="31" t="s">
        <v>6625</v>
      </c>
      <c r="AA218" s="31" t="s">
        <v>320</v>
      </c>
      <c r="AB218" s="102" t="s">
        <v>2747</v>
      </c>
      <c r="AC218" s="1" t="s">
        <v>1132</v>
      </c>
      <c r="AD218" s="98">
        <v>5863.7123745819399</v>
      </c>
      <c r="AE218" s="4">
        <v>90</v>
      </c>
      <c r="AF218" s="1" t="s">
        <v>5311</v>
      </c>
      <c r="AG218" s="1" t="s">
        <v>3065</v>
      </c>
      <c r="AH218" s="1" t="s">
        <v>174</v>
      </c>
      <c r="AI218" s="1" t="s">
        <v>3082</v>
      </c>
      <c r="AJ218" s="1" t="s">
        <v>379</v>
      </c>
    </row>
    <row r="219" spans="1:36" ht="126" customHeight="1" x14ac:dyDescent="0.2">
      <c r="A219" s="123">
        <v>218</v>
      </c>
      <c r="B219" s="3" t="s">
        <v>2474</v>
      </c>
      <c r="C219" s="2" t="s">
        <v>2744</v>
      </c>
      <c r="D219" s="147"/>
      <c r="E219" s="102" t="s">
        <v>2741</v>
      </c>
      <c r="F219" s="168" t="s">
        <v>2746</v>
      </c>
      <c r="G219" s="22">
        <v>5</v>
      </c>
      <c r="H219" s="1" t="s">
        <v>1161</v>
      </c>
      <c r="I219" s="1" t="s">
        <v>2796</v>
      </c>
      <c r="J219" s="1" t="s">
        <v>163</v>
      </c>
      <c r="K219" s="1" t="s">
        <v>2051</v>
      </c>
      <c r="L219" s="42" t="s">
        <v>2750</v>
      </c>
      <c r="M219" s="48">
        <v>-113</v>
      </c>
      <c r="N219" s="55" t="s">
        <v>2751</v>
      </c>
      <c r="O219" s="1" t="s">
        <v>285</v>
      </c>
      <c r="P219" s="1" t="s">
        <v>379</v>
      </c>
      <c r="Q219" s="1" t="s">
        <v>379</v>
      </c>
      <c r="R219" s="1" t="s">
        <v>380</v>
      </c>
      <c r="S219" s="1" t="s">
        <v>381</v>
      </c>
      <c r="T219" s="1" t="s">
        <v>275</v>
      </c>
      <c r="U219" s="89" t="s">
        <v>379</v>
      </c>
      <c r="V219" s="1" t="s">
        <v>379</v>
      </c>
      <c r="W219" s="1" t="s">
        <v>379</v>
      </c>
      <c r="X219" s="1" t="s">
        <v>382</v>
      </c>
      <c r="Y219" s="1" t="s">
        <v>944</v>
      </c>
      <c r="Z219" s="31" t="s">
        <v>6625</v>
      </c>
      <c r="AA219" s="31" t="s">
        <v>320</v>
      </c>
      <c r="AB219" s="102" t="s">
        <v>2747</v>
      </c>
      <c r="AC219" s="1" t="s">
        <v>1132</v>
      </c>
      <c r="AD219" s="98">
        <v>6054.347826086957</v>
      </c>
      <c r="AE219" s="4">
        <v>90</v>
      </c>
      <c r="AF219" s="1" t="s">
        <v>5312</v>
      </c>
      <c r="AG219" s="1" t="s">
        <v>3065</v>
      </c>
      <c r="AH219" s="1" t="s">
        <v>174</v>
      </c>
      <c r="AI219" s="1" t="s">
        <v>3082</v>
      </c>
      <c r="AJ219" s="1" t="s">
        <v>379</v>
      </c>
    </row>
    <row r="220" spans="1:36" ht="126" customHeight="1" x14ac:dyDescent="0.2">
      <c r="A220" s="123">
        <v>219</v>
      </c>
      <c r="B220" s="3" t="s">
        <v>2474</v>
      </c>
      <c r="C220" s="2" t="s">
        <v>2745</v>
      </c>
      <c r="D220" s="148"/>
      <c r="E220" s="102" t="s">
        <v>2742</v>
      </c>
      <c r="F220" s="168" t="s">
        <v>2746</v>
      </c>
      <c r="G220" s="22">
        <v>6</v>
      </c>
      <c r="H220" s="1" t="s">
        <v>1161</v>
      </c>
      <c r="I220" s="1" t="s">
        <v>3071</v>
      </c>
      <c r="J220" s="1" t="s">
        <v>163</v>
      </c>
      <c r="K220" s="1" t="s">
        <v>2052</v>
      </c>
      <c r="L220" s="42" t="s">
        <v>2752</v>
      </c>
      <c r="M220" s="48">
        <v>-113</v>
      </c>
      <c r="N220" s="55" t="s">
        <v>2045</v>
      </c>
      <c r="O220" s="1" t="s">
        <v>285</v>
      </c>
      <c r="P220" s="1" t="s">
        <v>379</v>
      </c>
      <c r="Q220" s="1" t="s">
        <v>379</v>
      </c>
      <c r="R220" s="1" t="s">
        <v>380</v>
      </c>
      <c r="S220" s="1" t="s">
        <v>381</v>
      </c>
      <c r="T220" s="1" t="s">
        <v>275</v>
      </c>
      <c r="U220" s="89" t="s">
        <v>379</v>
      </c>
      <c r="V220" s="1" t="s">
        <v>379</v>
      </c>
      <c r="W220" s="1" t="s">
        <v>379</v>
      </c>
      <c r="X220" s="1" t="s">
        <v>382</v>
      </c>
      <c r="Y220" s="1" t="s">
        <v>1999</v>
      </c>
      <c r="Z220" s="31" t="s">
        <v>6625</v>
      </c>
      <c r="AA220" s="31" t="s">
        <v>320</v>
      </c>
      <c r="AB220" s="102" t="s">
        <v>2747</v>
      </c>
      <c r="AC220" s="1" t="s">
        <v>1132</v>
      </c>
      <c r="AD220" s="98">
        <v>6249.1638795986628</v>
      </c>
      <c r="AE220" s="4">
        <v>90</v>
      </c>
      <c r="AF220" s="1" t="s">
        <v>5313</v>
      </c>
      <c r="AG220" s="1" t="s">
        <v>3065</v>
      </c>
      <c r="AH220" s="1" t="s">
        <v>174</v>
      </c>
      <c r="AI220" s="1" t="s">
        <v>3082</v>
      </c>
      <c r="AJ220" s="1" t="s">
        <v>379</v>
      </c>
    </row>
    <row r="221" spans="1:36" ht="126" customHeight="1" x14ac:dyDescent="0.2">
      <c r="A221" s="123">
        <v>220</v>
      </c>
      <c r="B221" s="3" t="s">
        <v>2496</v>
      </c>
      <c r="C221" s="2" t="s">
        <v>2497</v>
      </c>
      <c r="D221" s="148"/>
      <c r="E221" s="102" t="s">
        <v>2498</v>
      </c>
      <c r="F221" s="168" t="s">
        <v>2499</v>
      </c>
      <c r="G221" s="22">
        <v>7</v>
      </c>
      <c r="H221" s="1" t="s">
        <v>1114</v>
      </c>
      <c r="I221" s="1" t="s">
        <v>1393</v>
      </c>
      <c r="J221" s="1" t="s">
        <v>1188</v>
      </c>
      <c r="K221" s="1" t="s">
        <v>1394</v>
      </c>
      <c r="L221" s="42" t="s">
        <v>1395</v>
      </c>
      <c r="M221" s="48">
        <v>-15</v>
      </c>
      <c r="N221" s="55" t="s">
        <v>1396</v>
      </c>
      <c r="O221" s="1" t="s">
        <v>285</v>
      </c>
      <c r="P221" s="1" t="s">
        <v>1397</v>
      </c>
      <c r="Q221" s="1" t="s">
        <v>1398</v>
      </c>
      <c r="R221" s="1" t="s">
        <v>1399</v>
      </c>
      <c r="S221" s="1" t="s">
        <v>590</v>
      </c>
      <c r="T221" s="1" t="s">
        <v>632</v>
      </c>
      <c r="U221" s="89" t="s">
        <v>1400</v>
      </c>
      <c r="V221" s="1" t="s">
        <v>1401</v>
      </c>
      <c r="W221" s="1"/>
      <c r="X221" s="1" t="s">
        <v>199</v>
      </c>
      <c r="Y221" s="1" t="s">
        <v>1402</v>
      </c>
      <c r="Z221" s="31" t="s">
        <v>634</v>
      </c>
      <c r="AA221" s="31" t="s">
        <v>635</v>
      </c>
      <c r="AB221" s="102" t="s">
        <v>1403</v>
      </c>
      <c r="AC221" s="19" t="s">
        <v>3625</v>
      </c>
      <c r="AD221" s="98">
        <v>4951.5050167224081</v>
      </c>
      <c r="AE221" s="1" t="s">
        <v>1404</v>
      </c>
      <c r="AF221" s="4">
        <v>13644.648829431439</v>
      </c>
      <c r="AG221" s="1" t="s">
        <v>1596</v>
      </c>
      <c r="AH221" s="1"/>
      <c r="AI221" s="1" t="s">
        <v>3082</v>
      </c>
      <c r="AJ221" s="1" t="s">
        <v>379</v>
      </c>
    </row>
    <row r="222" spans="1:36" ht="126" customHeight="1" x14ac:dyDescent="0.2">
      <c r="A222" s="123">
        <v>221</v>
      </c>
      <c r="B222" s="3" t="s">
        <v>2496</v>
      </c>
      <c r="C222" s="2" t="s">
        <v>2497</v>
      </c>
      <c r="D222" s="148"/>
      <c r="E222" s="102" t="s">
        <v>1405</v>
      </c>
      <c r="F222" s="168" t="s">
        <v>1406</v>
      </c>
      <c r="G222" s="22">
        <v>7</v>
      </c>
      <c r="H222" s="1" t="s">
        <v>1114</v>
      </c>
      <c r="I222" s="1" t="s">
        <v>1393</v>
      </c>
      <c r="J222" s="1" t="s">
        <v>1188</v>
      </c>
      <c r="K222" s="1" t="s">
        <v>1394</v>
      </c>
      <c r="L222" s="42" t="s">
        <v>1395</v>
      </c>
      <c r="M222" s="48">
        <v>-15</v>
      </c>
      <c r="N222" s="55" t="s">
        <v>1396</v>
      </c>
      <c r="O222" s="1" t="s">
        <v>285</v>
      </c>
      <c r="P222" s="1" t="s">
        <v>1397</v>
      </c>
      <c r="Q222" s="1" t="s">
        <v>1398</v>
      </c>
      <c r="R222" s="1" t="s">
        <v>1399</v>
      </c>
      <c r="S222" s="1" t="s">
        <v>590</v>
      </c>
      <c r="T222" s="1" t="s">
        <v>632</v>
      </c>
      <c r="U222" s="89" t="s">
        <v>1407</v>
      </c>
      <c r="V222" s="1" t="s">
        <v>1408</v>
      </c>
      <c r="W222" s="1"/>
      <c r="X222" s="1" t="s">
        <v>199</v>
      </c>
      <c r="Y222" s="1" t="s">
        <v>1402</v>
      </c>
      <c r="Z222" s="31" t="s">
        <v>634</v>
      </c>
      <c r="AA222" s="31" t="s">
        <v>635</v>
      </c>
      <c r="AB222" s="102" t="s">
        <v>1409</v>
      </c>
      <c r="AC222" s="19" t="s">
        <v>3625</v>
      </c>
      <c r="AD222" s="98">
        <v>5950.6688963210709</v>
      </c>
      <c r="AE222" s="1" t="s">
        <v>1404</v>
      </c>
      <c r="AF222" s="4">
        <v>16193.143812709031</v>
      </c>
      <c r="AG222" s="1" t="s">
        <v>1596</v>
      </c>
      <c r="AH222" s="1"/>
      <c r="AI222" s="1" t="s">
        <v>3082</v>
      </c>
      <c r="AJ222" s="1" t="s">
        <v>379</v>
      </c>
    </row>
    <row r="223" spans="1:36" ht="126" customHeight="1" x14ac:dyDescent="0.2">
      <c r="A223" s="123">
        <v>222</v>
      </c>
      <c r="B223" s="3" t="s">
        <v>1410</v>
      </c>
      <c r="C223" s="2" t="s">
        <v>1411</v>
      </c>
      <c r="D223" s="148"/>
      <c r="E223" s="106" t="s">
        <v>1412</v>
      </c>
      <c r="F223" s="168" t="s">
        <v>6798</v>
      </c>
      <c r="G223" s="22">
        <v>3</v>
      </c>
      <c r="H223" s="1" t="s">
        <v>1114</v>
      </c>
      <c r="I223" s="1" t="s">
        <v>1413</v>
      </c>
      <c r="J223" s="1" t="s">
        <v>350</v>
      </c>
      <c r="K223" s="1" t="s">
        <v>1843</v>
      </c>
      <c r="L223" s="42" t="s">
        <v>2492</v>
      </c>
      <c r="M223" s="48">
        <v>-6</v>
      </c>
      <c r="N223" s="55" t="s">
        <v>1414</v>
      </c>
      <c r="O223" s="1" t="s">
        <v>285</v>
      </c>
      <c r="P223" s="1" t="s">
        <v>1415</v>
      </c>
      <c r="Q223" s="1" t="s">
        <v>84</v>
      </c>
      <c r="R223" s="1" t="s">
        <v>522</v>
      </c>
      <c r="S223" s="1" t="s">
        <v>289</v>
      </c>
      <c r="T223" s="1" t="s">
        <v>632</v>
      </c>
      <c r="U223" s="89" t="s">
        <v>1839</v>
      </c>
      <c r="V223" s="1" t="s">
        <v>494</v>
      </c>
      <c r="W223" s="1" t="s">
        <v>2041</v>
      </c>
      <c r="X223" s="1" t="s">
        <v>1967</v>
      </c>
      <c r="Y223" s="1" t="s">
        <v>171</v>
      </c>
      <c r="Z223" s="31" t="s">
        <v>634</v>
      </c>
      <c r="AA223" s="31" t="s">
        <v>635</v>
      </c>
      <c r="AB223" s="102" t="s">
        <v>468</v>
      </c>
      <c r="AC223" s="19" t="s">
        <v>3625</v>
      </c>
      <c r="AD223" s="98">
        <v>5111</v>
      </c>
      <c r="AE223" s="1" t="s">
        <v>2094</v>
      </c>
      <c r="AF223" s="4" t="s">
        <v>5314</v>
      </c>
      <c r="AG223" s="1" t="s">
        <v>1968</v>
      </c>
      <c r="AH223" s="1" t="s">
        <v>1601</v>
      </c>
      <c r="AI223" s="1" t="s">
        <v>3082</v>
      </c>
      <c r="AJ223" s="1" t="s">
        <v>379</v>
      </c>
    </row>
    <row r="224" spans="1:36" ht="126" customHeight="1" x14ac:dyDescent="0.2">
      <c r="A224" s="123">
        <v>223</v>
      </c>
      <c r="B224" s="69" t="s">
        <v>1182</v>
      </c>
      <c r="C224" s="2" t="s">
        <v>1183</v>
      </c>
      <c r="D224" s="149"/>
      <c r="E224" s="106" t="s">
        <v>4488</v>
      </c>
      <c r="F224" s="170" t="s">
        <v>336</v>
      </c>
      <c r="G224" s="24">
        <v>5</v>
      </c>
      <c r="H224" s="19" t="s">
        <v>1969</v>
      </c>
      <c r="I224" s="19" t="s">
        <v>1184</v>
      </c>
      <c r="J224" s="19" t="s">
        <v>1115</v>
      </c>
      <c r="K224" s="19" t="s">
        <v>1185</v>
      </c>
      <c r="L224" s="44" t="s">
        <v>1970</v>
      </c>
      <c r="M224" s="50">
        <v>-5</v>
      </c>
      <c r="N224" s="57" t="s">
        <v>1971</v>
      </c>
      <c r="O224" s="19" t="s">
        <v>285</v>
      </c>
      <c r="P224" s="19" t="s">
        <v>324</v>
      </c>
      <c r="Q224" s="19" t="s">
        <v>105</v>
      </c>
      <c r="R224" s="19" t="s">
        <v>498</v>
      </c>
      <c r="S224" s="19" t="s">
        <v>289</v>
      </c>
      <c r="T224" s="19" t="s">
        <v>632</v>
      </c>
      <c r="U224" s="116" t="s">
        <v>600</v>
      </c>
      <c r="V224" s="19" t="s">
        <v>639</v>
      </c>
      <c r="W224" s="19" t="s">
        <v>505</v>
      </c>
      <c r="X224" s="19" t="s">
        <v>199</v>
      </c>
      <c r="Y224" s="19" t="s">
        <v>1031</v>
      </c>
      <c r="Z224" s="31" t="s">
        <v>634</v>
      </c>
      <c r="AA224" s="31" t="s">
        <v>635</v>
      </c>
      <c r="AB224" s="102" t="s">
        <v>104</v>
      </c>
      <c r="AC224" s="19" t="s">
        <v>3670</v>
      </c>
      <c r="AD224" s="98">
        <v>6622.0735785953184</v>
      </c>
      <c r="AE224" s="19" t="s">
        <v>326</v>
      </c>
      <c r="AF224" s="4">
        <v>12232.441471571907</v>
      </c>
      <c r="AG224" s="19" t="s">
        <v>1074</v>
      </c>
      <c r="AH224" s="50" t="s">
        <v>325</v>
      </c>
      <c r="AI224" s="1" t="s">
        <v>3082</v>
      </c>
      <c r="AJ224" s="1" t="s">
        <v>379</v>
      </c>
    </row>
    <row r="225" spans="1:36" ht="126" customHeight="1" x14ac:dyDescent="0.2">
      <c r="A225" s="123">
        <v>224</v>
      </c>
      <c r="B225" s="3" t="s">
        <v>499</v>
      </c>
      <c r="C225" s="2" t="s">
        <v>500</v>
      </c>
      <c r="D225" s="144"/>
      <c r="E225" s="182" t="s">
        <v>430</v>
      </c>
      <c r="F225" s="168" t="s">
        <v>431</v>
      </c>
      <c r="G225" s="22">
        <v>5</v>
      </c>
      <c r="H225" s="1" t="s">
        <v>1114</v>
      </c>
      <c r="I225" s="1" t="s">
        <v>1223</v>
      </c>
      <c r="J225" s="1" t="s">
        <v>163</v>
      </c>
      <c r="K225" s="1" t="s">
        <v>1224</v>
      </c>
      <c r="L225" s="42" t="s">
        <v>1025</v>
      </c>
      <c r="M225" s="48">
        <v>-5</v>
      </c>
      <c r="N225" s="55" t="s">
        <v>1225</v>
      </c>
      <c r="O225" s="1" t="s">
        <v>285</v>
      </c>
      <c r="P225" s="1" t="s">
        <v>432</v>
      </c>
      <c r="Q225" s="1" t="s">
        <v>1226</v>
      </c>
      <c r="R225" s="1" t="s">
        <v>1227</v>
      </c>
      <c r="S225" s="1" t="s">
        <v>590</v>
      </c>
      <c r="T225" s="1" t="s">
        <v>632</v>
      </c>
      <c r="U225" s="89" t="s">
        <v>213</v>
      </c>
      <c r="V225" s="1" t="s">
        <v>214</v>
      </c>
      <c r="W225" s="1"/>
      <c r="X225" s="1" t="s">
        <v>1228</v>
      </c>
      <c r="Y225" s="1" t="s">
        <v>200</v>
      </c>
      <c r="Z225" s="31" t="s">
        <v>634</v>
      </c>
      <c r="AA225" s="31" t="s">
        <v>1436</v>
      </c>
      <c r="AB225" s="102" t="s">
        <v>433</v>
      </c>
      <c r="AC225" s="19" t="s">
        <v>3625</v>
      </c>
      <c r="AD225" s="98">
        <v>4800.1672240802682</v>
      </c>
      <c r="AE225" s="1" t="s">
        <v>3135</v>
      </c>
      <c r="AF225" s="4" t="s">
        <v>5315</v>
      </c>
      <c r="AG225" s="1" t="s">
        <v>434</v>
      </c>
      <c r="AH225" s="1" t="s">
        <v>174</v>
      </c>
      <c r="AI225" s="1" t="s">
        <v>3082</v>
      </c>
      <c r="AJ225" s="1" t="s">
        <v>379</v>
      </c>
    </row>
    <row r="226" spans="1:36" ht="126" customHeight="1" x14ac:dyDescent="0.2">
      <c r="A226" s="123">
        <v>225</v>
      </c>
      <c r="B226" s="3" t="s">
        <v>1326</v>
      </c>
      <c r="C226" s="2" t="s">
        <v>2198</v>
      </c>
      <c r="D226" s="144"/>
      <c r="E226" s="102" t="s">
        <v>1327</v>
      </c>
      <c r="F226" s="168" t="s">
        <v>1328</v>
      </c>
      <c r="G226" s="22">
        <v>6</v>
      </c>
      <c r="H226" s="1" t="s">
        <v>162</v>
      </c>
      <c r="I226" s="1" t="s">
        <v>1536</v>
      </c>
      <c r="J226" s="1" t="s">
        <v>1324</v>
      </c>
      <c r="K226" s="1" t="s">
        <v>1537</v>
      </c>
      <c r="L226" s="42" t="s">
        <v>1765</v>
      </c>
      <c r="M226" s="48">
        <v>0</v>
      </c>
      <c r="N226" s="55" t="s">
        <v>1217</v>
      </c>
      <c r="O226" s="1" t="s">
        <v>1538</v>
      </c>
      <c r="P226" s="1" t="s">
        <v>1539</v>
      </c>
      <c r="Q226" s="1" t="s">
        <v>1540</v>
      </c>
      <c r="R226" s="1" t="s">
        <v>1541</v>
      </c>
      <c r="S226" s="1" t="s">
        <v>1069</v>
      </c>
      <c r="T226" s="1" t="s">
        <v>632</v>
      </c>
      <c r="U226" s="89" t="s">
        <v>1542</v>
      </c>
      <c r="V226" s="1" t="s">
        <v>2093</v>
      </c>
      <c r="W226" s="1"/>
      <c r="X226" s="1" t="s">
        <v>199</v>
      </c>
      <c r="Y226" s="1" t="s">
        <v>171</v>
      </c>
      <c r="Z226" s="31" t="s">
        <v>634</v>
      </c>
      <c r="AA226" s="31" t="s">
        <v>1436</v>
      </c>
      <c r="AB226" s="102" t="s">
        <v>1501</v>
      </c>
      <c r="AC226" s="19" t="s">
        <v>3625</v>
      </c>
      <c r="AD226" s="98">
        <v>4765.8862876254179</v>
      </c>
      <c r="AE226" s="1" t="s">
        <v>1502</v>
      </c>
      <c r="AF226" s="4">
        <v>9345.3177257525094</v>
      </c>
      <c r="AG226" s="1" t="s">
        <v>1596</v>
      </c>
      <c r="AH226" s="1"/>
      <c r="AI226" s="1" t="s">
        <v>3082</v>
      </c>
      <c r="AJ226" s="1" t="s">
        <v>379</v>
      </c>
    </row>
    <row r="227" spans="1:36" ht="126" customHeight="1" x14ac:dyDescent="0.2">
      <c r="A227" s="123">
        <v>226</v>
      </c>
      <c r="B227" s="68" t="s">
        <v>1503</v>
      </c>
      <c r="C227" s="2" t="s">
        <v>1504</v>
      </c>
      <c r="D227" s="150"/>
      <c r="E227" s="102" t="s">
        <v>3327</v>
      </c>
      <c r="F227" s="171" t="s">
        <v>3328</v>
      </c>
      <c r="G227" s="23">
        <v>5</v>
      </c>
      <c r="H227" s="17" t="s">
        <v>3672</v>
      </c>
      <c r="I227" s="17" t="s">
        <v>3329</v>
      </c>
      <c r="J227" s="17" t="s">
        <v>1510</v>
      </c>
      <c r="K227" s="17" t="s">
        <v>1988</v>
      </c>
      <c r="L227" s="43" t="s">
        <v>3400</v>
      </c>
      <c r="M227" s="49">
        <v>-70</v>
      </c>
      <c r="N227" s="56" t="s">
        <v>699</v>
      </c>
      <c r="O227" s="17" t="s">
        <v>285</v>
      </c>
      <c r="P227" s="17" t="s">
        <v>379</v>
      </c>
      <c r="Q227" s="17" t="s">
        <v>379</v>
      </c>
      <c r="R227" s="17" t="s">
        <v>1525</v>
      </c>
      <c r="S227" s="17" t="s">
        <v>1526</v>
      </c>
      <c r="T227" s="17" t="s">
        <v>275</v>
      </c>
      <c r="U227" s="117" t="s">
        <v>379</v>
      </c>
      <c r="V227" s="17" t="s">
        <v>379</v>
      </c>
      <c r="W227" s="17" t="s">
        <v>379</v>
      </c>
      <c r="X227" s="17" t="s">
        <v>276</v>
      </c>
      <c r="Y227" s="17" t="s">
        <v>1958</v>
      </c>
      <c r="Z227" s="31" t="s">
        <v>6625</v>
      </c>
      <c r="AA227" s="31" t="s">
        <v>3410</v>
      </c>
      <c r="AB227" s="102" t="s">
        <v>3408</v>
      </c>
      <c r="AC227" s="1" t="s">
        <v>1132</v>
      </c>
      <c r="AD227" s="100" t="s">
        <v>5574</v>
      </c>
      <c r="AE227" s="17" t="s">
        <v>3416</v>
      </c>
      <c r="AF227" s="18" t="s">
        <v>5316</v>
      </c>
      <c r="AG227" s="17" t="s">
        <v>3417</v>
      </c>
      <c r="AH227" s="17" t="s">
        <v>325</v>
      </c>
      <c r="AI227" s="198" t="s">
        <v>2207</v>
      </c>
      <c r="AJ227" s="132">
        <v>45838</v>
      </c>
    </row>
    <row r="228" spans="1:36" ht="126" customHeight="1" x14ac:dyDescent="0.2">
      <c r="A228" s="123">
        <v>227</v>
      </c>
      <c r="B228" s="68" t="s">
        <v>1503</v>
      </c>
      <c r="C228" s="2" t="s">
        <v>1528</v>
      </c>
      <c r="D228" s="150"/>
      <c r="E228" s="102" t="s">
        <v>3780</v>
      </c>
      <c r="F228" s="171" t="s">
        <v>3330</v>
      </c>
      <c r="G228" s="23">
        <v>6</v>
      </c>
      <c r="H228" s="17" t="s">
        <v>3672</v>
      </c>
      <c r="I228" s="17" t="s">
        <v>3331</v>
      </c>
      <c r="J228" s="17" t="s">
        <v>1510</v>
      </c>
      <c r="K228" s="17" t="s">
        <v>1509</v>
      </c>
      <c r="L228" s="43" t="s">
        <v>3401</v>
      </c>
      <c r="M228" s="49">
        <v>-70</v>
      </c>
      <c r="N228" s="56" t="s">
        <v>699</v>
      </c>
      <c r="O228" s="17" t="s">
        <v>285</v>
      </c>
      <c r="P228" s="17" t="s">
        <v>379</v>
      </c>
      <c r="Q228" s="17" t="s">
        <v>379</v>
      </c>
      <c r="R228" s="17" t="s">
        <v>1525</v>
      </c>
      <c r="S228" s="17" t="s">
        <v>1526</v>
      </c>
      <c r="T228" s="17" t="s">
        <v>275</v>
      </c>
      <c r="U228" s="117" t="s">
        <v>379</v>
      </c>
      <c r="V228" s="17" t="s">
        <v>379</v>
      </c>
      <c r="W228" s="17" t="s">
        <v>379</v>
      </c>
      <c r="X228" s="17" t="s">
        <v>276</v>
      </c>
      <c r="Y228" s="17" t="s">
        <v>804</v>
      </c>
      <c r="Z228" s="31" t="s">
        <v>6625</v>
      </c>
      <c r="AA228" s="31" t="s">
        <v>3409</v>
      </c>
      <c r="AB228" s="102" t="s">
        <v>3408</v>
      </c>
      <c r="AC228" s="1" t="s">
        <v>1132</v>
      </c>
      <c r="AD228" s="100" t="s">
        <v>5575</v>
      </c>
      <c r="AE228" s="17" t="s">
        <v>3416</v>
      </c>
      <c r="AF228" s="18" t="s">
        <v>5317</v>
      </c>
      <c r="AG228" s="17" t="s">
        <v>3417</v>
      </c>
      <c r="AH228" s="17" t="s">
        <v>325</v>
      </c>
      <c r="AI228" s="198" t="s">
        <v>2207</v>
      </c>
      <c r="AJ228" s="132">
        <v>45838</v>
      </c>
    </row>
    <row r="229" spans="1:36" ht="126" customHeight="1" x14ac:dyDescent="0.2">
      <c r="A229" s="123">
        <v>228</v>
      </c>
      <c r="B229" s="68" t="s">
        <v>1503</v>
      </c>
      <c r="C229" s="2" t="s">
        <v>1585</v>
      </c>
      <c r="D229" s="150"/>
      <c r="E229" s="102" t="s">
        <v>3327</v>
      </c>
      <c r="F229" s="171" t="s">
        <v>3328</v>
      </c>
      <c r="G229" s="23">
        <v>7</v>
      </c>
      <c r="H229" s="17" t="s">
        <v>3672</v>
      </c>
      <c r="I229" s="17" t="s">
        <v>3333</v>
      </c>
      <c r="J229" s="17" t="s">
        <v>1510</v>
      </c>
      <c r="K229" s="17" t="s">
        <v>1509</v>
      </c>
      <c r="L229" s="43" t="s">
        <v>3402</v>
      </c>
      <c r="M229" s="49">
        <v>-70</v>
      </c>
      <c r="N229" s="56" t="s">
        <v>699</v>
      </c>
      <c r="O229" s="17" t="s">
        <v>285</v>
      </c>
      <c r="P229" s="17" t="s">
        <v>379</v>
      </c>
      <c r="Q229" s="17" t="s">
        <v>379</v>
      </c>
      <c r="R229" s="17" t="s">
        <v>1525</v>
      </c>
      <c r="S229" s="17" t="s">
        <v>1526</v>
      </c>
      <c r="T229" s="17" t="s">
        <v>275</v>
      </c>
      <c r="U229" s="117" t="s">
        <v>379</v>
      </c>
      <c r="V229" s="17" t="s">
        <v>379</v>
      </c>
      <c r="W229" s="17" t="s">
        <v>379</v>
      </c>
      <c r="X229" s="17" t="s">
        <v>276</v>
      </c>
      <c r="Y229" s="17" t="s">
        <v>1527</v>
      </c>
      <c r="Z229" s="31" t="s">
        <v>6625</v>
      </c>
      <c r="AA229" s="31" t="s">
        <v>3410</v>
      </c>
      <c r="AB229" s="102" t="s">
        <v>3408</v>
      </c>
      <c r="AC229" s="1" t="s">
        <v>1132</v>
      </c>
      <c r="AD229" s="100" t="s">
        <v>5576</v>
      </c>
      <c r="AE229" s="17" t="s">
        <v>3416</v>
      </c>
      <c r="AF229" s="18" t="s">
        <v>5318</v>
      </c>
      <c r="AG229" s="17" t="s">
        <v>3417</v>
      </c>
      <c r="AH229" s="17" t="s">
        <v>325</v>
      </c>
      <c r="AI229" s="198" t="s">
        <v>2207</v>
      </c>
      <c r="AJ229" s="132">
        <v>45838</v>
      </c>
    </row>
    <row r="230" spans="1:36" ht="126" customHeight="1" x14ac:dyDescent="0.2">
      <c r="A230" s="123">
        <v>229</v>
      </c>
      <c r="B230" s="68" t="s">
        <v>1503</v>
      </c>
      <c r="C230" s="2" t="s">
        <v>1587</v>
      </c>
      <c r="D230" s="150"/>
      <c r="E230" s="102" t="s">
        <v>3779</v>
      </c>
      <c r="F230" s="171" t="s">
        <v>3328</v>
      </c>
      <c r="G230" s="23">
        <v>8</v>
      </c>
      <c r="H230" s="17" t="s">
        <v>3672</v>
      </c>
      <c r="I230" s="17" t="s">
        <v>3334</v>
      </c>
      <c r="J230" s="17" t="s">
        <v>1510</v>
      </c>
      <c r="K230" s="17" t="s">
        <v>1509</v>
      </c>
      <c r="L230" s="43" t="s">
        <v>3403</v>
      </c>
      <c r="M230" s="49">
        <v>-70</v>
      </c>
      <c r="N230" s="56" t="s">
        <v>699</v>
      </c>
      <c r="O230" s="17" t="s">
        <v>285</v>
      </c>
      <c r="P230" s="17" t="s">
        <v>379</v>
      </c>
      <c r="Q230" s="17" t="s">
        <v>379</v>
      </c>
      <c r="R230" s="17" t="s">
        <v>1525</v>
      </c>
      <c r="S230" s="17" t="s">
        <v>1526</v>
      </c>
      <c r="T230" s="17" t="s">
        <v>275</v>
      </c>
      <c r="U230" s="117" t="s">
        <v>379</v>
      </c>
      <c r="V230" s="17" t="s">
        <v>379</v>
      </c>
      <c r="W230" s="17" t="s">
        <v>379</v>
      </c>
      <c r="X230" s="17" t="s">
        <v>276</v>
      </c>
      <c r="Y230" s="17" t="s">
        <v>3413</v>
      </c>
      <c r="Z230" s="31" t="s">
        <v>6625</v>
      </c>
      <c r="AA230" s="31" t="s">
        <v>3410</v>
      </c>
      <c r="AB230" s="102" t="s">
        <v>3408</v>
      </c>
      <c r="AC230" s="1" t="s">
        <v>1132</v>
      </c>
      <c r="AD230" s="100" t="s">
        <v>5577</v>
      </c>
      <c r="AE230" s="17" t="s">
        <v>3416</v>
      </c>
      <c r="AF230" s="18" t="s">
        <v>5319</v>
      </c>
      <c r="AG230" s="17" t="s">
        <v>3417</v>
      </c>
      <c r="AH230" s="17" t="s">
        <v>325</v>
      </c>
      <c r="AI230" s="198" t="s">
        <v>2207</v>
      </c>
      <c r="AJ230" s="132">
        <v>45838</v>
      </c>
    </row>
    <row r="231" spans="1:36" ht="126" customHeight="1" x14ac:dyDescent="0.2">
      <c r="A231" s="123">
        <v>230</v>
      </c>
      <c r="B231" s="68" t="s">
        <v>1503</v>
      </c>
      <c r="C231" s="2" t="s">
        <v>103</v>
      </c>
      <c r="D231" s="150"/>
      <c r="E231" s="102" t="s">
        <v>3332</v>
      </c>
      <c r="F231" s="171" t="s">
        <v>3328</v>
      </c>
      <c r="G231" s="23">
        <v>9</v>
      </c>
      <c r="H231" s="17" t="s">
        <v>3672</v>
      </c>
      <c r="I231" s="17" t="s">
        <v>3335</v>
      </c>
      <c r="J231" s="17" t="s">
        <v>1510</v>
      </c>
      <c r="K231" s="17" t="s">
        <v>1509</v>
      </c>
      <c r="L231" s="43" t="s">
        <v>3404</v>
      </c>
      <c r="M231" s="49">
        <v>-70</v>
      </c>
      <c r="N231" s="56" t="s">
        <v>699</v>
      </c>
      <c r="O231" s="17" t="s">
        <v>285</v>
      </c>
      <c r="P231" s="17" t="s">
        <v>379</v>
      </c>
      <c r="Q231" s="17" t="s">
        <v>379</v>
      </c>
      <c r="R231" s="17" t="s">
        <v>1525</v>
      </c>
      <c r="S231" s="17" t="s">
        <v>1526</v>
      </c>
      <c r="T231" s="17" t="s">
        <v>275</v>
      </c>
      <c r="U231" s="117" t="s">
        <v>379</v>
      </c>
      <c r="V231" s="17" t="s">
        <v>379</v>
      </c>
      <c r="W231" s="17" t="s">
        <v>379</v>
      </c>
      <c r="X231" s="17" t="s">
        <v>276</v>
      </c>
      <c r="Y231" s="17" t="s">
        <v>1768</v>
      </c>
      <c r="Z231" s="31" t="s">
        <v>6625</v>
      </c>
      <c r="AA231" s="31" t="s">
        <v>3411</v>
      </c>
      <c r="AB231" s="102" t="s">
        <v>3408</v>
      </c>
      <c r="AC231" s="1" t="s">
        <v>1132</v>
      </c>
      <c r="AD231" s="100" t="s">
        <v>5578</v>
      </c>
      <c r="AE231" s="17" t="s">
        <v>3416</v>
      </c>
      <c r="AF231" s="18" t="s">
        <v>5320</v>
      </c>
      <c r="AG231" s="17" t="s">
        <v>3417</v>
      </c>
      <c r="AH231" s="17" t="s">
        <v>325</v>
      </c>
      <c r="AI231" s="198" t="s">
        <v>2207</v>
      </c>
      <c r="AJ231" s="132">
        <v>45838</v>
      </c>
    </row>
    <row r="232" spans="1:36" ht="126" customHeight="1" x14ac:dyDescent="0.2">
      <c r="A232" s="123">
        <v>231</v>
      </c>
      <c r="B232" s="68" t="s">
        <v>1503</v>
      </c>
      <c r="C232" s="2" t="s">
        <v>945</v>
      </c>
      <c r="D232" s="150"/>
      <c r="E232" s="102" t="s">
        <v>3332</v>
      </c>
      <c r="F232" s="171" t="s">
        <v>3328</v>
      </c>
      <c r="G232" s="23">
        <v>10</v>
      </c>
      <c r="H232" s="17" t="s">
        <v>3672</v>
      </c>
      <c r="I232" s="17" t="s">
        <v>3336</v>
      </c>
      <c r="J232" s="17" t="s">
        <v>1510</v>
      </c>
      <c r="K232" s="17" t="s">
        <v>1509</v>
      </c>
      <c r="L232" s="43" t="s">
        <v>3337</v>
      </c>
      <c r="M232" s="49">
        <v>-70</v>
      </c>
      <c r="N232" s="56" t="s">
        <v>699</v>
      </c>
      <c r="O232" s="17" t="s">
        <v>285</v>
      </c>
      <c r="P232" s="17" t="s">
        <v>379</v>
      </c>
      <c r="Q232" s="17" t="s">
        <v>379</v>
      </c>
      <c r="R232" s="17" t="s">
        <v>1525</v>
      </c>
      <c r="S232" s="17" t="s">
        <v>1526</v>
      </c>
      <c r="T232" s="17" t="s">
        <v>275</v>
      </c>
      <c r="U232" s="117" t="s">
        <v>379</v>
      </c>
      <c r="V232" s="17" t="s">
        <v>379</v>
      </c>
      <c r="W232" s="17" t="s">
        <v>379</v>
      </c>
      <c r="X232" s="17" t="s">
        <v>276</v>
      </c>
      <c r="Y232" s="17" t="s">
        <v>3338</v>
      </c>
      <c r="Z232" s="31" t="s">
        <v>6625</v>
      </c>
      <c r="AA232" s="31" t="s">
        <v>3412</v>
      </c>
      <c r="AB232" s="102" t="s">
        <v>3408</v>
      </c>
      <c r="AC232" s="1" t="s">
        <v>1132</v>
      </c>
      <c r="AD232" s="100" t="s">
        <v>5579</v>
      </c>
      <c r="AE232" s="17" t="s">
        <v>3416</v>
      </c>
      <c r="AF232" s="18" t="s">
        <v>5321</v>
      </c>
      <c r="AG232" s="17" t="s">
        <v>3417</v>
      </c>
      <c r="AH232" s="17" t="s">
        <v>325</v>
      </c>
      <c r="AI232" s="198" t="s">
        <v>2207</v>
      </c>
      <c r="AJ232" s="132">
        <v>45838</v>
      </c>
    </row>
    <row r="233" spans="1:36" ht="126" customHeight="1" x14ac:dyDescent="0.2">
      <c r="A233" s="123">
        <v>232</v>
      </c>
      <c r="B233" s="68" t="s">
        <v>1503</v>
      </c>
      <c r="C233" s="2" t="s">
        <v>1464</v>
      </c>
      <c r="D233" s="150"/>
      <c r="E233" s="102" t="s">
        <v>3332</v>
      </c>
      <c r="F233" s="171" t="s">
        <v>3328</v>
      </c>
      <c r="G233" s="23">
        <v>12</v>
      </c>
      <c r="H233" s="17" t="s">
        <v>3672</v>
      </c>
      <c r="I233" s="17" t="s">
        <v>3339</v>
      </c>
      <c r="J233" s="17" t="s">
        <v>163</v>
      </c>
      <c r="K233" s="17" t="s">
        <v>1509</v>
      </c>
      <c r="L233" s="43" t="s">
        <v>3405</v>
      </c>
      <c r="M233" s="49">
        <v>-70</v>
      </c>
      <c r="N233" s="56" t="s">
        <v>699</v>
      </c>
      <c r="O233" s="17" t="s">
        <v>285</v>
      </c>
      <c r="P233" s="17" t="s">
        <v>379</v>
      </c>
      <c r="Q233" s="17" t="s">
        <v>379</v>
      </c>
      <c r="R233" s="17" t="s">
        <v>1525</v>
      </c>
      <c r="S233" s="17" t="s">
        <v>1526</v>
      </c>
      <c r="T233" s="17" t="s">
        <v>275</v>
      </c>
      <c r="U233" s="117" t="s">
        <v>379</v>
      </c>
      <c r="V233" s="17" t="s">
        <v>379</v>
      </c>
      <c r="W233" s="17" t="s">
        <v>379</v>
      </c>
      <c r="X233" s="17" t="s">
        <v>276</v>
      </c>
      <c r="Y233" s="17" t="s">
        <v>3414</v>
      </c>
      <c r="Z233" s="31" t="s">
        <v>6625</v>
      </c>
      <c r="AA233" s="31" t="s">
        <v>3410</v>
      </c>
      <c r="AB233" s="102" t="s">
        <v>3408</v>
      </c>
      <c r="AC233" s="1" t="s">
        <v>1132</v>
      </c>
      <c r="AD233" s="100" t="s">
        <v>5580</v>
      </c>
      <c r="AE233" s="17" t="s">
        <v>3416</v>
      </c>
      <c r="AF233" s="18" t="s">
        <v>5322</v>
      </c>
      <c r="AG233" s="17" t="s">
        <v>3417</v>
      </c>
      <c r="AH233" s="17" t="s">
        <v>325</v>
      </c>
      <c r="AI233" s="198" t="s">
        <v>2207</v>
      </c>
      <c r="AJ233" s="132">
        <v>45838</v>
      </c>
    </row>
    <row r="234" spans="1:36" ht="126" customHeight="1" x14ac:dyDescent="0.2">
      <c r="A234" s="123">
        <v>233</v>
      </c>
      <c r="B234" s="68" t="s">
        <v>1503</v>
      </c>
      <c r="C234" s="2" t="s">
        <v>1465</v>
      </c>
      <c r="D234" s="150"/>
      <c r="E234" s="102" t="s">
        <v>3332</v>
      </c>
      <c r="F234" s="171" t="s">
        <v>3328</v>
      </c>
      <c r="G234" s="23">
        <v>13</v>
      </c>
      <c r="H234" s="17" t="s">
        <v>3672</v>
      </c>
      <c r="I234" s="17" t="s">
        <v>3340</v>
      </c>
      <c r="J234" s="17" t="s">
        <v>163</v>
      </c>
      <c r="K234" s="17" t="s">
        <v>1509</v>
      </c>
      <c r="L234" s="43" t="s">
        <v>3341</v>
      </c>
      <c r="M234" s="49">
        <v>-70</v>
      </c>
      <c r="N234" s="56" t="s">
        <v>699</v>
      </c>
      <c r="O234" s="17" t="s">
        <v>285</v>
      </c>
      <c r="P234" s="17" t="s">
        <v>379</v>
      </c>
      <c r="Q234" s="17" t="s">
        <v>379</v>
      </c>
      <c r="R234" s="17" t="s">
        <v>1525</v>
      </c>
      <c r="S234" s="17" t="s">
        <v>1526</v>
      </c>
      <c r="T234" s="17" t="s">
        <v>275</v>
      </c>
      <c r="U234" s="117" t="s">
        <v>379</v>
      </c>
      <c r="V234" s="17" t="s">
        <v>379</v>
      </c>
      <c r="W234" s="17" t="s">
        <v>379</v>
      </c>
      <c r="X234" s="17" t="s">
        <v>276</v>
      </c>
      <c r="Y234" s="17" t="s">
        <v>1588</v>
      </c>
      <c r="Z234" s="31" t="s">
        <v>6625</v>
      </c>
      <c r="AA234" s="31" t="s">
        <v>3410</v>
      </c>
      <c r="AB234" s="102" t="s">
        <v>3408</v>
      </c>
      <c r="AC234" s="1" t="s">
        <v>1132</v>
      </c>
      <c r="AD234" s="100" t="s">
        <v>5581</v>
      </c>
      <c r="AE234" s="17" t="s">
        <v>3416</v>
      </c>
      <c r="AF234" s="18" t="s">
        <v>5323</v>
      </c>
      <c r="AG234" s="17" t="s">
        <v>3417</v>
      </c>
      <c r="AH234" s="17" t="s">
        <v>325</v>
      </c>
      <c r="AI234" s="198" t="s">
        <v>2207</v>
      </c>
      <c r="AJ234" s="132">
        <v>45838</v>
      </c>
    </row>
    <row r="235" spans="1:36" ht="126" customHeight="1" x14ac:dyDescent="0.2">
      <c r="A235" s="123">
        <v>234</v>
      </c>
      <c r="B235" s="68" t="s">
        <v>1503</v>
      </c>
      <c r="C235" s="2" t="s">
        <v>1334</v>
      </c>
      <c r="D235" s="150"/>
      <c r="E235" s="102" t="s">
        <v>3332</v>
      </c>
      <c r="F235" s="171" t="s">
        <v>3328</v>
      </c>
      <c r="G235" s="23">
        <v>14</v>
      </c>
      <c r="H235" s="17" t="s">
        <v>3672</v>
      </c>
      <c r="I235" s="17" t="s">
        <v>3342</v>
      </c>
      <c r="J235" s="17" t="s">
        <v>163</v>
      </c>
      <c r="K235" s="17" t="s">
        <v>1509</v>
      </c>
      <c r="L235" s="43" t="s">
        <v>3343</v>
      </c>
      <c r="M235" s="49">
        <v>-70</v>
      </c>
      <c r="N235" s="56" t="s">
        <v>699</v>
      </c>
      <c r="O235" s="17" t="s">
        <v>285</v>
      </c>
      <c r="P235" s="17" t="s">
        <v>379</v>
      </c>
      <c r="Q235" s="17" t="s">
        <v>379</v>
      </c>
      <c r="R235" s="17" t="s">
        <v>1525</v>
      </c>
      <c r="S235" s="17" t="s">
        <v>1526</v>
      </c>
      <c r="T235" s="17" t="s">
        <v>275</v>
      </c>
      <c r="U235" s="117" t="s">
        <v>379</v>
      </c>
      <c r="V235" s="17" t="s">
        <v>379</v>
      </c>
      <c r="W235" s="17" t="s">
        <v>379</v>
      </c>
      <c r="X235" s="17" t="s">
        <v>276</v>
      </c>
      <c r="Y235" s="17" t="s">
        <v>1527</v>
      </c>
      <c r="Z235" s="31" t="s">
        <v>6625</v>
      </c>
      <c r="AA235" s="31" t="s">
        <v>3410</v>
      </c>
      <c r="AB235" s="102" t="s">
        <v>3408</v>
      </c>
      <c r="AC235" s="1" t="s">
        <v>1132</v>
      </c>
      <c r="AD235" s="100" t="s">
        <v>5582</v>
      </c>
      <c r="AE235" s="17" t="s">
        <v>3416</v>
      </c>
      <c r="AF235" s="18" t="s">
        <v>5324</v>
      </c>
      <c r="AG235" s="17" t="s">
        <v>3417</v>
      </c>
      <c r="AH235" s="17" t="s">
        <v>325</v>
      </c>
      <c r="AI235" s="198" t="s">
        <v>2207</v>
      </c>
      <c r="AJ235" s="132">
        <v>45838</v>
      </c>
    </row>
    <row r="236" spans="1:36" ht="126" customHeight="1" x14ac:dyDescent="0.2">
      <c r="A236" s="123">
        <v>235</v>
      </c>
      <c r="B236" s="68" t="s">
        <v>1503</v>
      </c>
      <c r="C236" s="2" t="s">
        <v>501</v>
      </c>
      <c r="D236" s="150"/>
      <c r="E236" s="102" t="s">
        <v>3332</v>
      </c>
      <c r="F236" s="171" t="s">
        <v>3328</v>
      </c>
      <c r="G236" s="23">
        <v>15</v>
      </c>
      <c r="H236" s="17" t="s">
        <v>3672</v>
      </c>
      <c r="I236" s="17" t="s">
        <v>3344</v>
      </c>
      <c r="J236" s="17" t="s">
        <v>163</v>
      </c>
      <c r="K236" s="17" t="s">
        <v>1509</v>
      </c>
      <c r="L236" s="43" t="s">
        <v>3406</v>
      </c>
      <c r="M236" s="49">
        <v>-70</v>
      </c>
      <c r="N236" s="56" t="s">
        <v>699</v>
      </c>
      <c r="O236" s="17" t="s">
        <v>285</v>
      </c>
      <c r="P236" s="17" t="s">
        <v>379</v>
      </c>
      <c r="Q236" s="17" t="s">
        <v>379</v>
      </c>
      <c r="R236" s="17" t="s">
        <v>1525</v>
      </c>
      <c r="S236" s="17" t="s">
        <v>1526</v>
      </c>
      <c r="T236" s="17" t="s">
        <v>275</v>
      </c>
      <c r="U236" s="117" t="s">
        <v>379</v>
      </c>
      <c r="V236" s="17" t="s">
        <v>379</v>
      </c>
      <c r="W236" s="17" t="s">
        <v>379</v>
      </c>
      <c r="X236" s="17" t="s">
        <v>276</v>
      </c>
      <c r="Y236" s="17" t="s">
        <v>1291</v>
      </c>
      <c r="Z236" s="31" t="s">
        <v>6625</v>
      </c>
      <c r="AA236" s="31" t="s">
        <v>3410</v>
      </c>
      <c r="AB236" s="102" t="s">
        <v>3408</v>
      </c>
      <c r="AC236" s="1" t="s">
        <v>1132</v>
      </c>
      <c r="AD236" s="100" t="s">
        <v>5583</v>
      </c>
      <c r="AE236" s="17" t="s">
        <v>3416</v>
      </c>
      <c r="AF236" s="18" t="s">
        <v>5325</v>
      </c>
      <c r="AG236" s="17" t="s">
        <v>3417</v>
      </c>
      <c r="AH236" s="17" t="s">
        <v>325</v>
      </c>
      <c r="AI236" s="198" t="s">
        <v>2207</v>
      </c>
      <c r="AJ236" s="132">
        <v>45838</v>
      </c>
    </row>
    <row r="237" spans="1:36" ht="126" customHeight="1" x14ac:dyDescent="0.2">
      <c r="A237" s="123">
        <v>236</v>
      </c>
      <c r="B237" s="68" t="s">
        <v>1503</v>
      </c>
      <c r="C237" s="2" t="s">
        <v>502</v>
      </c>
      <c r="D237" s="150"/>
      <c r="E237" s="102" t="s">
        <v>3332</v>
      </c>
      <c r="F237" s="171" t="s">
        <v>3328</v>
      </c>
      <c r="G237" s="23">
        <v>16</v>
      </c>
      <c r="H237" s="17" t="s">
        <v>3672</v>
      </c>
      <c r="I237" s="17" t="s">
        <v>3345</v>
      </c>
      <c r="J237" s="17" t="s">
        <v>163</v>
      </c>
      <c r="K237" s="17" t="s">
        <v>1509</v>
      </c>
      <c r="L237" s="43" t="s">
        <v>3346</v>
      </c>
      <c r="M237" s="49">
        <v>-70</v>
      </c>
      <c r="N237" s="56" t="s">
        <v>699</v>
      </c>
      <c r="O237" s="17" t="s">
        <v>285</v>
      </c>
      <c r="P237" s="17" t="s">
        <v>379</v>
      </c>
      <c r="Q237" s="17" t="s">
        <v>379</v>
      </c>
      <c r="R237" s="17" t="s">
        <v>1525</v>
      </c>
      <c r="S237" s="17" t="s">
        <v>1526</v>
      </c>
      <c r="T237" s="17" t="s">
        <v>275</v>
      </c>
      <c r="U237" s="117" t="s">
        <v>379</v>
      </c>
      <c r="V237" s="17" t="s">
        <v>379</v>
      </c>
      <c r="W237" s="17" t="s">
        <v>379</v>
      </c>
      <c r="X237" s="17" t="s">
        <v>276</v>
      </c>
      <c r="Y237" s="17" t="s">
        <v>804</v>
      </c>
      <c r="Z237" s="31" t="s">
        <v>6625</v>
      </c>
      <c r="AA237" s="31" t="s">
        <v>3410</v>
      </c>
      <c r="AB237" s="102" t="s">
        <v>3408</v>
      </c>
      <c r="AC237" s="1" t="s">
        <v>1132</v>
      </c>
      <c r="AD237" s="100" t="s">
        <v>5584</v>
      </c>
      <c r="AE237" s="17" t="s">
        <v>3416</v>
      </c>
      <c r="AF237" s="18" t="s">
        <v>5326</v>
      </c>
      <c r="AG237" s="17" t="s">
        <v>3417</v>
      </c>
      <c r="AH237" s="17" t="s">
        <v>325</v>
      </c>
      <c r="AI237" s="198" t="s">
        <v>2207</v>
      </c>
      <c r="AJ237" s="132">
        <v>45838</v>
      </c>
    </row>
    <row r="238" spans="1:36" ht="126" customHeight="1" x14ac:dyDescent="0.2">
      <c r="A238" s="123">
        <v>237</v>
      </c>
      <c r="B238" s="68" t="s">
        <v>1503</v>
      </c>
      <c r="C238" s="2" t="s">
        <v>1329</v>
      </c>
      <c r="D238" s="150"/>
      <c r="E238" s="102" t="s">
        <v>3332</v>
      </c>
      <c r="F238" s="171" t="s">
        <v>3328</v>
      </c>
      <c r="G238" s="23">
        <v>18</v>
      </c>
      <c r="H238" s="17" t="s">
        <v>3672</v>
      </c>
      <c r="I238" s="17" t="s">
        <v>3347</v>
      </c>
      <c r="J238" s="17" t="s">
        <v>163</v>
      </c>
      <c r="K238" s="17" t="s">
        <v>1509</v>
      </c>
      <c r="L238" s="43" t="s">
        <v>3407</v>
      </c>
      <c r="M238" s="49">
        <v>-70</v>
      </c>
      <c r="N238" s="56" t="s">
        <v>699</v>
      </c>
      <c r="O238" s="17" t="s">
        <v>285</v>
      </c>
      <c r="P238" s="17" t="s">
        <v>379</v>
      </c>
      <c r="Q238" s="17" t="s">
        <v>379</v>
      </c>
      <c r="R238" s="17" t="s">
        <v>1525</v>
      </c>
      <c r="S238" s="17" t="s">
        <v>1526</v>
      </c>
      <c r="T238" s="17" t="s">
        <v>275</v>
      </c>
      <c r="U238" s="117" t="s">
        <v>379</v>
      </c>
      <c r="V238" s="17" t="s">
        <v>379</v>
      </c>
      <c r="W238" s="17" t="s">
        <v>379</v>
      </c>
      <c r="X238" s="17" t="s">
        <v>276</v>
      </c>
      <c r="Y238" s="17" t="s">
        <v>3415</v>
      </c>
      <c r="Z238" s="31" t="s">
        <v>6625</v>
      </c>
      <c r="AA238" s="31" t="s">
        <v>3410</v>
      </c>
      <c r="AB238" s="102" t="s">
        <v>3408</v>
      </c>
      <c r="AC238" s="1" t="s">
        <v>1132</v>
      </c>
      <c r="AD238" s="100" t="s">
        <v>5585</v>
      </c>
      <c r="AE238" s="17" t="s">
        <v>3416</v>
      </c>
      <c r="AF238" s="18" t="s">
        <v>5327</v>
      </c>
      <c r="AG238" s="17" t="s">
        <v>3417</v>
      </c>
      <c r="AH238" s="17" t="s">
        <v>325</v>
      </c>
      <c r="AI238" s="198" t="s">
        <v>2207</v>
      </c>
      <c r="AJ238" s="132">
        <v>45838</v>
      </c>
    </row>
    <row r="239" spans="1:36" ht="126" customHeight="1" x14ac:dyDescent="0.2">
      <c r="A239" s="123">
        <v>238</v>
      </c>
      <c r="B239" s="68" t="s">
        <v>1503</v>
      </c>
      <c r="C239" s="2" t="s">
        <v>1330</v>
      </c>
      <c r="D239" s="150"/>
      <c r="E239" s="102" t="s">
        <v>3332</v>
      </c>
      <c r="F239" s="171" t="s">
        <v>3328</v>
      </c>
      <c r="G239" s="23">
        <v>20</v>
      </c>
      <c r="H239" s="17" t="s">
        <v>3672</v>
      </c>
      <c r="I239" s="17" t="s">
        <v>3348</v>
      </c>
      <c r="J239" s="17" t="s">
        <v>163</v>
      </c>
      <c r="K239" s="17" t="s">
        <v>1509</v>
      </c>
      <c r="L239" s="43" t="s">
        <v>3349</v>
      </c>
      <c r="M239" s="49">
        <v>-70</v>
      </c>
      <c r="N239" s="56" t="s">
        <v>699</v>
      </c>
      <c r="O239" s="17" t="s">
        <v>285</v>
      </c>
      <c r="P239" s="17" t="s">
        <v>379</v>
      </c>
      <c r="Q239" s="17" t="s">
        <v>379</v>
      </c>
      <c r="R239" s="17" t="s">
        <v>1525</v>
      </c>
      <c r="S239" s="17" t="s">
        <v>1526</v>
      </c>
      <c r="T239" s="17" t="s">
        <v>275</v>
      </c>
      <c r="U239" s="117" t="s">
        <v>379</v>
      </c>
      <c r="V239" s="17" t="s">
        <v>379</v>
      </c>
      <c r="W239" s="17" t="s">
        <v>379</v>
      </c>
      <c r="X239" s="17" t="s">
        <v>276</v>
      </c>
      <c r="Y239" s="17" t="s">
        <v>3415</v>
      </c>
      <c r="Z239" s="31" t="s">
        <v>6625</v>
      </c>
      <c r="AA239" s="31" t="s">
        <v>3410</v>
      </c>
      <c r="AB239" s="102" t="s">
        <v>3408</v>
      </c>
      <c r="AC239" s="1" t="s">
        <v>1132</v>
      </c>
      <c r="AD239" s="100" t="s">
        <v>5586</v>
      </c>
      <c r="AE239" s="17" t="s">
        <v>3416</v>
      </c>
      <c r="AF239" s="18" t="s">
        <v>5328</v>
      </c>
      <c r="AG239" s="17" t="s">
        <v>3417</v>
      </c>
      <c r="AH239" s="17" t="s">
        <v>325</v>
      </c>
      <c r="AI239" s="198" t="s">
        <v>2207</v>
      </c>
      <c r="AJ239" s="132">
        <v>45838</v>
      </c>
    </row>
    <row r="240" spans="1:36" ht="126" customHeight="1" x14ac:dyDescent="0.2">
      <c r="A240" s="123">
        <v>239</v>
      </c>
      <c r="B240" s="3" t="s">
        <v>1151</v>
      </c>
      <c r="C240" s="2" t="s">
        <v>1331</v>
      </c>
      <c r="D240" s="144"/>
      <c r="E240" s="102" t="s">
        <v>1332</v>
      </c>
      <c r="F240" s="168" t="s">
        <v>1333</v>
      </c>
      <c r="G240" s="22">
        <v>5</v>
      </c>
      <c r="H240" s="1" t="s">
        <v>1036</v>
      </c>
      <c r="I240" s="1" t="s">
        <v>4694</v>
      </c>
      <c r="J240" s="1" t="s">
        <v>1115</v>
      </c>
      <c r="K240" s="1" t="s">
        <v>1618</v>
      </c>
      <c r="L240" s="42" t="s">
        <v>1619</v>
      </c>
      <c r="M240" s="48">
        <v>-10</v>
      </c>
      <c r="N240" s="55" t="s">
        <v>1508</v>
      </c>
      <c r="O240" s="1" t="s">
        <v>1620</v>
      </c>
      <c r="P240" s="1" t="s">
        <v>1621</v>
      </c>
      <c r="Q240" s="1" t="s">
        <v>1622</v>
      </c>
      <c r="R240" s="1" t="s">
        <v>1544</v>
      </c>
      <c r="S240" s="1" t="s">
        <v>1069</v>
      </c>
      <c r="T240" s="1" t="s">
        <v>632</v>
      </c>
      <c r="U240" s="89" t="s">
        <v>724</v>
      </c>
      <c r="V240" s="1" t="s">
        <v>725</v>
      </c>
      <c r="W240" s="1"/>
      <c r="X240" s="1" t="s">
        <v>1623</v>
      </c>
      <c r="Y240" s="1" t="s">
        <v>1624</v>
      </c>
      <c r="Z240" s="31" t="s">
        <v>634</v>
      </c>
      <c r="AA240" s="31" t="s">
        <v>1436</v>
      </c>
      <c r="AB240" s="102" t="s">
        <v>1056</v>
      </c>
      <c r="AC240" s="1" t="s">
        <v>3670</v>
      </c>
      <c r="AD240" s="98" t="s">
        <v>1791</v>
      </c>
      <c r="AE240" s="1" t="s">
        <v>1791</v>
      </c>
      <c r="AF240" s="4">
        <v>17140.46822742475</v>
      </c>
      <c r="AG240" s="1" t="s">
        <v>1057</v>
      </c>
      <c r="AH240" s="1" t="s">
        <v>174</v>
      </c>
      <c r="AI240" s="1" t="s">
        <v>3082</v>
      </c>
      <c r="AJ240" s="1" t="s">
        <v>379</v>
      </c>
    </row>
    <row r="241" spans="1:36" ht="126" customHeight="1" x14ac:dyDescent="0.2">
      <c r="A241" s="123">
        <v>240</v>
      </c>
      <c r="B241" s="3" t="s">
        <v>1151</v>
      </c>
      <c r="C241" s="2" t="s">
        <v>1058</v>
      </c>
      <c r="D241" s="144"/>
      <c r="E241" s="102" t="s">
        <v>1165</v>
      </c>
      <c r="F241" s="168" t="s">
        <v>1164</v>
      </c>
      <c r="G241" s="22">
        <v>5</v>
      </c>
      <c r="H241" s="1" t="s">
        <v>1036</v>
      </c>
      <c r="I241" s="1" t="s">
        <v>4695</v>
      </c>
      <c r="J241" s="1" t="s">
        <v>163</v>
      </c>
      <c r="K241" s="1" t="s">
        <v>1059</v>
      </c>
      <c r="L241" s="42" t="s">
        <v>1060</v>
      </c>
      <c r="M241" s="48">
        <v>-15</v>
      </c>
      <c r="N241" s="55" t="s">
        <v>1217</v>
      </c>
      <c r="O241" s="1" t="s">
        <v>510</v>
      </c>
      <c r="P241" s="1" t="s">
        <v>511</v>
      </c>
      <c r="Q241" s="1" t="s">
        <v>703</v>
      </c>
      <c r="R241" s="1" t="s">
        <v>1101</v>
      </c>
      <c r="S241" s="1" t="s">
        <v>1069</v>
      </c>
      <c r="T241" s="1" t="s">
        <v>632</v>
      </c>
      <c r="U241" s="89" t="s">
        <v>1102</v>
      </c>
      <c r="V241" s="1" t="s">
        <v>1103</v>
      </c>
      <c r="W241" s="1" t="s">
        <v>1104</v>
      </c>
      <c r="X241" s="1" t="s">
        <v>1623</v>
      </c>
      <c r="Y241" s="1" t="s">
        <v>1295</v>
      </c>
      <c r="Z241" s="31" t="s">
        <v>634</v>
      </c>
      <c r="AA241" s="31" t="s">
        <v>635</v>
      </c>
      <c r="AB241" s="102" t="s">
        <v>1105</v>
      </c>
      <c r="AC241" s="1" t="s">
        <v>3670</v>
      </c>
      <c r="AD241" s="98">
        <v>6103.6789297658861</v>
      </c>
      <c r="AE241" s="1" t="s">
        <v>1791</v>
      </c>
      <c r="AF241" s="4" t="s">
        <v>5329</v>
      </c>
      <c r="AG241" s="1" t="s">
        <v>1057</v>
      </c>
      <c r="AH241" s="1" t="s">
        <v>174</v>
      </c>
      <c r="AI241" s="1" t="s">
        <v>3082</v>
      </c>
      <c r="AJ241" s="1" t="s">
        <v>379</v>
      </c>
    </row>
    <row r="242" spans="1:36" ht="126" customHeight="1" x14ac:dyDescent="0.2">
      <c r="A242" s="123">
        <v>241</v>
      </c>
      <c r="B242" s="3" t="s">
        <v>1151</v>
      </c>
      <c r="C242" s="2" t="s">
        <v>636</v>
      </c>
      <c r="D242" s="144"/>
      <c r="E242" s="102" t="s">
        <v>4487</v>
      </c>
      <c r="F242" s="168" t="s">
        <v>1164</v>
      </c>
      <c r="G242" s="22">
        <v>10</v>
      </c>
      <c r="H242" s="1" t="s">
        <v>1036</v>
      </c>
      <c r="I242" s="1" t="s">
        <v>4696</v>
      </c>
      <c r="J242" s="1" t="s">
        <v>163</v>
      </c>
      <c r="K242" s="1" t="s">
        <v>156</v>
      </c>
      <c r="L242" s="42" t="s">
        <v>157</v>
      </c>
      <c r="M242" s="48">
        <v>-15</v>
      </c>
      <c r="N242" s="55" t="s">
        <v>1217</v>
      </c>
      <c r="O242" s="1" t="s">
        <v>510</v>
      </c>
      <c r="P242" s="1" t="s">
        <v>299</v>
      </c>
      <c r="Q242" s="1" t="s">
        <v>300</v>
      </c>
      <c r="R242" s="1" t="s">
        <v>1101</v>
      </c>
      <c r="S242" s="1" t="s">
        <v>1069</v>
      </c>
      <c r="T242" s="1" t="s">
        <v>632</v>
      </c>
      <c r="U242" s="89" t="s">
        <v>301</v>
      </c>
      <c r="V242" s="1" t="s">
        <v>302</v>
      </c>
      <c r="W242" s="1" t="s">
        <v>303</v>
      </c>
      <c r="X242" s="1" t="s">
        <v>1623</v>
      </c>
      <c r="Y242" s="1" t="s">
        <v>1295</v>
      </c>
      <c r="Z242" s="31" t="s">
        <v>634</v>
      </c>
      <c r="AA242" s="31" t="s">
        <v>635</v>
      </c>
      <c r="AB242" s="102" t="s">
        <v>1105</v>
      </c>
      <c r="AC242" s="1" t="s">
        <v>3670</v>
      </c>
      <c r="AD242" s="98">
        <v>9364.5484949832771</v>
      </c>
      <c r="AE242" s="1" t="s">
        <v>1791</v>
      </c>
      <c r="AF242" s="4" t="s">
        <v>5330</v>
      </c>
      <c r="AG242" s="1" t="s">
        <v>1057</v>
      </c>
      <c r="AH242" s="1" t="s">
        <v>174</v>
      </c>
      <c r="AI242" s="1" t="s">
        <v>3082</v>
      </c>
      <c r="AJ242" s="1" t="s">
        <v>379</v>
      </c>
    </row>
    <row r="243" spans="1:36" ht="126" customHeight="1" x14ac:dyDescent="0.2">
      <c r="A243" s="123">
        <v>242</v>
      </c>
      <c r="B243" s="3" t="s">
        <v>304</v>
      </c>
      <c r="C243" s="2" t="s">
        <v>305</v>
      </c>
      <c r="D243" s="144"/>
      <c r="E243" s="106" t="s">
        <v>306</v>
      </c>
      <c r="F243" s="168" t="s">
        <v>307</v>
      </c>
      <c r="G243" s="22">
        <v>4</v>
      </c>
      <c r="H243" s="1" t="s">
        <v>1114</v>
      </c>
      <c r="I243" s="1" t="s">
        <v>308</v>
      </c>
      <c r="J243" s="1" t="s">
        <v>1115</v>
      </c>
      <c r="K243" s="1" t="s">
        <v>1310</v>
      </c>
      <c r="L243" s="42" t="s">
        <v>1311</v>
      </c>
      <c r="M243" s="48">
        <v>-20</v>
      </c>
      <c r="N243" s="55" t="s">
        <v>1312</v>
      </c>
      <c r="O243" s="1" t="s">
        <v>1313</v>
      </c>
      <c r="P243" s="1" t="s">
        <v>1314</v>
      </c>
      <c r="Q243" s="1" t="s">
        <v>1006</v>
      </c>
      <c r="R243" s="1" t="s">
        <v>1007</v>
      </c>
      <c r="S243" s="1" t="s">
        <v>590</v>
      </c>
      <c r="T243" s="1" t="s">
        <v>632</v>
      </c>
      <c r="U243" s="89" t="s">
        <v>1008</v>
      </c>
      <c r="V243" s="1" t="s">
        <v>1009</v>
      </c>
      <c r="W243" s="1"/>
      <c r="X243" s="1" t="s">
        <v>199</v>
      </c>
      <c r="Y243" s="1" t="s">
        <v>1665</v>
      </c>
      <c r="Z243" s="31" t="s">
        <v>634</v>
      </c>
      <c r="AA243" s="31" t="s">
        <v>1436</v>
      </c>
      <c r="AB243" s="102" t="s">
        <v>1010</v>
      </c>
      <c r="AC243" s="19" t="s">
        <v>3625</v>
      </c>
      <c r="AD243" s="98">
        <v>4180.6020066889632</v>
      </c>
      <c r="AE243" s="1" t="s">
        <v>2094</v>
      </c>
      <c r="AF243" s="4" t="s">
        <v>5331</v>
      </c>
      <c r="AG243" s="1" t="s">
        <v>1057</v>
      </c>
      <c r="AH243" s="1"/>
      <c r="AI243" s="1" t="s">
        <v>3082</v>
      </c>
      <c r="AJ243" s="1" t="s">
        <v>379</v>
      </c>
    </row>
    <row r="244" spans="1:36" ht="126" customHeight="1" x14ac:dyDescent="0.2">
      <c r="A244" s="124">
        <v>243</v>
      </c>
      <c r="B244" s="3" t="s">
        <v>1011</v>
      </c>
      <c r="C244" s="2" t="s">
        <v>1724</v>
      </c>
      <c r="D244" s="151"/>
      <c r="E244" s="102" t="s">
        <v>2272</v>
      </c>
      <c r="F244" s="168" t="s">
        <v>2273</v>
      </c>
      <c r="G244" s="22">
        <v>8</v>
      </c>
      <c r="H244" s="1" t="s">
        <v>2274</v>
      </c>
      <c r="I244" s="1" t="s">
        <v>1487</v>
      </c>
      <c r="J244" s="1" t="s">
        <v>1115</v>
      </c>
      <c r="K244" s="1" t="s">
        <v>1488</v>
      </c>
      <c r="L244" s="42" t="s">
        <v>2724</v>
      </c>
      <c r="M244" s="48">
        <v>-35</v>
      </c>
      <c r="N244" s="55" t="s">
        <v>1217</v>
      </c>
      <c r="O244" s="1" t="s">
        <v>1489</v>
      </c>
      <c r="P244" s="1" t="s">
        <v>152</v>
      </c>
      <c r="Q244" s="1" t="s">
        <v>153</v>
      </c>
      <c r="R244" s="1" t="s">
        <v>1541</v>
      </c>
      <c r="S244" s="1" t="s">
        <v>1069</v>
      </c>
      <c r="T244" s="1" t="s">
        <v>632</v>
      </c>
      <c r="U244" s="89" t="s">
        <v>154</v>
      </c>
      <c r="V244" s="1" t="s">
        <v>155</v>
      </c>
      <c r="W244" s="1" t="s">
        <v>1341</v>
      </c>
      <c r="X244" s="1" t="s">
        <v>1516</v>
      </c>
      <c r="Y244" s="1" t="s">
        <v>1147</v>
      </c>
      <c r="Z244" s="31" t="s">
        <v>634</v>
      </c>
      <c r="AA244" s="31" t="s">
        <v>1436</v>
      </c>
      <c r="AB244" s="102" t="s">
        <v>1018</v>
      </c>
      <c r="AC244" s="19" t="s">
        <v>3625</v>
      </c>
      <c r="AD244" s="134">
        <v>5560.2006688963211</v>
      </c>
      <c r="AE244" s="1" t="s">
        <v>2094</v>
      </c>
      <c r="AF244" s="4">
        <v>12480.76923076923</v>
      </c>
      <c r="AG244" s="1" t="s">
        <v>54</v>
      </c>
      <c r="AH244" s="1" t="s">
        <v>174</v>
      </c>
      <c r="AI244" s="1" t="s">
        <v>3082</v>
      </c>
      <c r="AJ244" s="1" t="s">
        <v>379</v>
      </c>
    </row>
    <row r="245" spans="1:36" ht="126" customHeight="1" x14ac:dyDescent="0.2">
      <c r="A245" s="124">
        <v>244</v>
      </c>
      <c r="B245" s="3" t="s">
        <v>1011</v>
      </c>
      <c r="C245" s="2" t="s">
        <v>6576</v>
      </c>
      <c r="D245" s="145"/>
      <c r="E245" s="106" t="s">
        <v>6569</v>
      </c>
      <c r="F245" s="171" t="s">
        <v>7039</v>
      </c>
      <c r="G245" s="22">
        <v>6</v>
      </c>
      <c r="H245" s="1" t="s">
        <v>1114</v>
      </c>
      <c r="I245" s="1" t="s">
        <v>1012</v>
      </c>
      <c r="J245" s="1" t="s">
        <v>1115</v>
      </c>
      <c r="K245" s="1" t="s">
        <v>1013</v>
      </c>
      <c r="L245" s="42" t="s">
        <v>2291</v>
      </c>
      <c r="M245" s="48">
        <v>-20</v>
      </c>
      <c r="N245" s="55" t="s">
        <v>3538</v>
      </c>
      <c r="O245" s="1" t="s">
        <v>285</v>
      </c>
      <c r="P245" s="1" t="s">
        <v>1299</v>
      </c>
      <c r="Q245" s="1" t="s">
        <v>1722</v>
      </c>
      <c r="R245" s="1" t="s">
        <v>1723</v>
      </c>
      <c r="S245" s="1" t="s">
        <v>1069</v>
      </c>
      <c r="T245" s="1" t="s">
        <v>632</v>
      </c>
      <c r="U245" s="89" t="s">
        <v>6584</v>
      </c>
      <c r="V245" s="1" t="s">
        <v>1408</v>
      </c>
      <c r="W245" s="1" t="s">
        <v>6581</v>
      </c>
      <c r="X245" s="1" t="s">
        <v>5264</v>
      </c>
      <c r="Y245" s="1" t="s">
        <v>2902</v>
      </c>
      <c r="Z245" s="31" t="s">
        <v>634</v>
      </c>
      <c r="AA245" s="218" t="s">
        <v>635</v>
      </c>
      <c r="AB245" s="106" t="s">
        <v>6845</v>
      </c>
      <c r="AC245" s="19" t="s">
        <v>3625</v>
      </c>
      <c r="AD245" s="134">
        <v>4050</v>
      </c>
      <c r="AE245" s="4" t="s">
        <v>6587</v>
      </c>
      <c r="AF245" s="4">
        <v>14301</v>
      </c>
      <c r="AG245" s="1" t="s">
        <v>54</v>
      </c>
      <c r="AH245" s="17" t="s">
        <v>174</v>
      </c>
      <c r="AI245" s="1" t="s">
        <v>3082</v>
      </c>
      <c r="AJ245" s="1" t="s">
        <v>379</v>
      </c>
    </row>
    <row r="246" spans="1:36" ht="126" customHeight="1" x14ac:dyDescent="0.2">
      <c r="A246" s="123">
        <v>245</v>
      </c>
      <c r="B246" s="3" t="s">
        <v>1019</v>
      </c>
      <c r="C246" s="2" t="s">
        <v>1020</v>
      </c>
      <c r="D246" s="151"/>
      <c r="E246" s="106" t="s">
        <v>1021</v>
      </c>
      <c r="F246" s="168" t="s">
        <v>1568</v>
      </c>
      <c r="G246" s="22">
        <v>4</v>
      </c>
      <c r="H246" s="1" t="s">
        <v>1036</v>
      </c>
      <c r="I246" s="1" t="s">
        <v>1022</v>
      </c>
      <c r="J246" s="1" t="s">
        <v>1023</v>
      </c>
      <c r="K246" s="1" t="s">
        <v>1024</v>
      </c>
      <c r="L246" s="42" t="s">
        <v>1025</v>
      </c>
      <c r="M246" s="48">
        <v>-5</v>
      </c>
      <c r="N246" s="55" t="s">
        <v>1026</v>
      </c>
      <c r="O246" s="1" t="s">
        <v>1027</v>
      </c>
      <c r="P246" s="1" t="s">
        <v>1028</v>
      </c>
      <c r="Q246" s="1" t="s">
        <v>1443</v>
      </c>
      <c r="R246" s="1" t="s">
        <v>288</v>
      </c>
      <c r="S246" s="1" t="s">
        <v>590</v>
      </c>
      <c r="T246" s="1" t="s">
        <v>632</v>
      </c>
      <c r="U246" s="89" t="s">
        <v>1444</v>
      </c>
      <c r="V246" s="1" t="s">
        <v>85</v>
      </c>
      <c r="W246" s="1"/>
      <c r="X246" s="1" t="s">
        <v>170</v>
      </c>
      <c r="Y246" s="1" t="s">
        <v>497</v>
      </c>
      <c r="Z246" s="31" t="s">
        <v>634</v>
      </c>
      <c r="AA246" s="31" t="s">
        <v>635</v>
      </c>
      <c r="AB246" s="102" t="s">
        <v>1445</v>
      </c>
      <c r="AC246" s="19" t="s">
        <v>3625</v>
      </c>
      <c r="AD246" s="98">
        <v>4670.5685618729103</v>
      </c>
      <c r="AE246" s="1" t="s">
        <v>1446</v>
      </c>
      <c r="AF246" s="4" t="s">
        <v>5332</v>
      </c>
      <c r="AG246" s="1" t="s">
        <v>1491</v>
      </c>
      <c r="AH246" s="1" t="s">
        <v>1447</v>
      </c>
      <c r="AI246" s="1" t="s">
        <v>3082</v>
      </c>
      <c r="AJ246" s="1" t="s">
        <v>379</v>
      </c>
    </row>
    <row r="247" spans="1:36" ht="126" customHeight="1" x14ac:dyDescent="0.2">
      <c r="A247" s="123">
        <v>246</v>
      </c>
      <c r="B247" s="3" t="s">
        <v>1019</v>
      </c>
      <c r="C247" s="2" t="s">
        <v>1448</v>
      </c>
      <c r="D247" s="151"/>
      <c r="E247" s="106" t="s">
        <v>1569</v>
      </c>
      <c r="F247" s="168" t="s">
        <v>1163</v>
      </c>
      <c r="G247" s="22">
        <v>4</v>
      </c>
      <c r="H247" s="1" t="s">
        <v>1036</v>
      </c>
      <c r="I247" s="1" t="s">
        <v>1449</v>
      </c>
      <c r="J247" s="1" t="s">
        <v>1023</v>
      </c>
      <c r="K247" s="1" t="s">
        <v>1450</v>
      </c>
      <c r="L247" s="42" t="s">
        <v>1025</v>
      </c>
      <c r="M247" s="48">
        <v>-7</v>
      </c>
      <c r="N247" s="55" t="s">
        <v>1451</v>
      </c>
      <c r="O247" s="1" t="s">
        <v>1027</v>
      </c>
      <c r="P247" s="1" t="s">
        <v>1028</v>
      </c>
      <c r="Q247" s="1" t="s">
        <v>1443</v>
      </c>
      <c r="R247" s="1" t="s">
        <v>288</v>
      </c>
      <c r="S247" s="1" t="s">
        <v>590</v>
      </c>
      <c r="T247" s="1" t="s">
        <v>632</v>
      </c>
      <c r="U247" s="89" t="s">
        <v>1444</v>
      </c>
      <c r="V247" s="1" t="s">
        <v>85</v>
      </c>
      <c r="W247" s="1"/>
      <c r="X247" s="1" t="s">
        <v>170</v>
      </c>
      <c r="Y247" s="1" t="s">
        <v>497</v>
      </c>
      <c r="Z247" s="31" t="s">
        <v>634</v>
      </c>
      <c r="AA247" s="31" t="s">
        <v>635</v>
      </c>
      <c r="AB247" s="102" t="s">
        <v>1445</v>
      </c>
      <c r="AC247" s="19" t="s">
        <v>3625</v>
      </c>
      <c r="AD247" s="98">
        <v>4670.5685618729103</v>
      </c>
      <c r="AE247" s="1" t="s">
        <v>3134</v>
      </c>
      <c r="AF247" s="4" t="s">
        <v>5332</v>
      </c>
      <c r="AG247" s="1" t="s">
        <v>1491</v>
      </c>
      <c r="AH247" s="1" t="s">
        <v>1447</v>
      </c>
      <c r="AI247" s="1" t="s">
        <v>3082</v>
      </c>
      <c r="AJ247" s="1" t="s">
        <v>379</v>
      </c>
    </row>
    <row r="248" spans="1:36" ht="126" customHeight="1" x14ac:dyDescent="0.2">
      <c r="A248" s="123">
        <v>247</v>
      </c>
      <c r="B248" s="3" t="s">
        <v>1019</v>
      </c>
      <c r="C248" s="2" t="s">
        <v>1452</v>
      </c>
      <c r="D248" s="144"/>
      <c r="E248" s="106" t="s">
        <v>1569</v>
      </c>
      <c r="F248" s="168" t="s">
        <v>1163</v>
      </c>
      <c r="G248" s="22">
        <v>5</v>
      </c>
      <c r="H248" s="1" t="s">
        <v>1036</v>
      </c>
      <c r="I248" s="1" t="s">
        <v>1453</v>
      </c>
      <c r="J248" s="1" t="s">
        <v>1023</v>
      </c>
      <c r="K248" s="1" t="s">
        <v>1450</v>
      </c>
      <c r="L248" s="42" t="s">
        <v>1025</v>
      </c>
      <c r="M248" s="48">
        <v>-6</v>
      </c>
      <c r="N248" s="55" t="s">
        <v>1451</v>
      </c>
      <c r="O248" s="1" t="s">
        <v>1027</v>
      </c>
      <c r="P248" s="1" t="s">
        <v>1028</v>
      </c>
      <c r="Q248" s="1" t="s">
        <v>1443</v>
      </c>
      <c r="R248" s="1" t="s">
        <v>288</v>
      </c>
      <c r="S248" s="1" t="s">
        <v>590</v>
      </c>
      <c r="T248" s="1" t="s">
        <v>632</v>
      </c>
      <c r="U248" s="89" t="s">
        <v>638</v>
      </c>
      <c r="V248" s="1" t="s">
        <v>639</v>
      </c>
      <c r="W248" s="1"/>
      <c r="X248" s="1" t="s">
        <v>170</v>
      </c>
      <c r="Y248" s="1" t="s">
        <v>359</v>
      </c>
      <c r="Z248" s="31" t="s">
        <v>634</v>
      </c>
      <c r="AA248" s="31" t="s">
        <v>635</v>
      </c>
      <c r="AB248" s="102" t="s">
        <v>1445</v>
      </c>
      <c r="AC248" s="19" t="s">
        <v>3625</v>
      </c>
      <c r="AD248" s="98">
        <v>4775.9197324414718</v>
      </c>
      <c r="AE248" s="1" t="s">
        <v>3134</v>
      </c>
      <c r="AF248" s="4" t="s">
        <v>5333</v>
      </c>
      <c r="AG248" s="1" t="s">
        <v>1491</v>
      </c>
      <c r="AH248" s="1" t="s">
        <v>1447</v>
      </c>
      <c r="AI248" s="1" t="s">
        <v>3082</v>
      </c>
      <c r="AJ248" s="1" t="s">
        <v>379</v>
      </c>
    </row>
    <row r="249" spans="1:36" ht="126" customHeight="1" x14ac:dyDescent="0.2">
      <c r="A249" s="123">
        <v>248</v>
      </c>
      <c r="B249" s="3" t="s">
        <v>1019</v>
      </c>
      <c r="C249" s="2" t="s">
        <v>2223</v>
      </c>
      <c r="D249" s="152"/>
      <c r="E249" s="106" t="s">
        <v>1569</v>
      </c>
      <c r="F249" s="168" t="s">
        <v>1163</v>
      </c>
      <c r="G249" s="22">
        <v>5</v>
      </c>
      <c r="H249" s="1" t="s">
        <v>1036</v>
      </c>
      <c r="I249" s="1" t="s">
        <v>1926</v>
      </c>
      <c r="J249" s="1" t="s">
        <v>1023</v>
      </c>
      <c r="K249" s="1" t="s">
        <v>1450</v>
      </c>
      <c r="L249" s="42" t="s">
        <v>1025</v>
      </c>
      <c r="M249" s="48">
        <v>-28</v>
      </c>
      <c r="N249" s="55" t="s">
        <v>1026</v>
      </c>
      <c r="O249" s="1" t="s">
        <v>1027</v>
      </c>
      <c r="P249" s="1" t="s">
        <v>1028</v>
      </c>
      <c r="Q249" s="1" t="s">
        <v>1981</v>
      </c>
      <c r="R249" s="1" t="s">
        <v>288</v>
      </c>
      <c r="S249" s="1" t="s">
        <v>590</v>
      </c>
      <c r="T249" s="1" t="s">
        <v>632</v>
      </c>
      <c r="U249" s="89" t="s">
        <v>638</v>
      </c>
      <c r="V249" s="1" t="s">
        <v>639</v>
      </c>
      <c r="W249" s="1"/>
      <c r="X249" s="1" t="s">
        <v>170</v>
      </c>
      <c r="Y249" s="1" t="s">
        <v>359</v>
      </c>
      <c r="Z249" s="31" t="s">
        <v>634</v>
      </c>
      <c r="AA249" s="31" t="s">
        <v>635</v>
      </c>
      <c r="AB249" s="102" t="s">
        <v>1445</v>
      </c>
      <c r="AC249" s="19" t="s">
        <v>3625</v>
      </c>
      <c r="AD249" s="98">
        <v>4775.9197324414718</v>
      </c>
      <c r="AE249" s="1" t="s">
        <v>3134</v>
      </c>
      <c r="AF249" s="4" t="s">
        <v>5333</v>
      </c>
      <c r="AG249" s="1" t="s">
        <v>1491</v>
      </c>
      <c r="AH249" s="1" t="s">
        <v>1447</v>
      </c>
      <c r="AI249" s="1" t="s">
        <v>3082</v>
      </c>
      <c r="AJ249" s="1" t="s">
        <v>379</v>
      </c>
    </row>
    <row r="250" spans="1:36" ht="140.25" x14ac:dyDescent="0.2">
      <c r="A250" s="124">
        <v>249</v>
      </c>
      <c r="B250" s="225" t="s">
        <v>2252</v>
      </c>
      <c r="C250" s="87" t="s">
        <v>2253</v>
      </c>
      <c r="D250" s="226"/>
      <c r="E250" s="107" t="s">
        <v>3781</v>
      </c>
      <c r="F250" s="172" t="s">
        <v>7011</v>
      </c>
      <c r="G250" s="63">
        <v>6</v>
      </c>
      <c r="H250" s="20" t="s">
        <v>3034</v>
      </c>
      <c r="I250" s="17" t="s">
        <v>2831</v>
      </c>
      <c r="J250" s="20" t="s">
        <v>7007</v>
      </c>
      <c r="K250" s="20" t="s">
        <v>1927</v>
      </c>
      <c r="L250" s="64" t="s">
        <v>2432</v>
      </c>
      <c r="M250" s="224">
        <v>-5</v>
      </c>
      <c r="N250" s="66" t="s">
        <v>6927</v>
      </c>
      <c r="O250" s="20" t="s">
        <v>285</v>
      </c>
      <c r="P250" s="20" t="s">
        <v>2433</v>
      </c>
      <c r="Q250" s="20" t="s">
        <v>1589</v>
      </c>
      <c r="R250" s="20" t="s">
        <v>288</v>
      </c>
      <c r="S250" s="20" t="s">
        <v>590</v>
      </c>
      <c r="T250" s="20" t="s">
        <v>632</v>
      </c>
      <c r="U250" s="228" t="s">
        <v>6819</v>
      </c>
      <c r="V250" s="20" t="s">
        <v>6820</v>
      </c>
      <c r="W250" s="20" t="s">
        <v>3217</v>
      </c>
      <c r="X250" s="20" t="s">
        <v>2723</v>
      </c>
      <c r="Y250" s="20" t="s">
        <v>1147</v>
      </c>
      <c r="Z250" s="227" t="s">
        <v>634</v>
      </c>
      <c r="AA250" s="227" t="s">
        <v>635</v>
      </c>
      <c r="AB250" s="106" t="s">
        <v>6821</v>
      </c>
      <c r="AC250" s="20" t="s">
        <v>3625</v>
      </c>
      <c r="AD250" s="141">
        <v>5450</v>
      </c>
      <c r="AE250" s="20" t="s">
        <v>3283</v>
      </c>
      <c r="AF250" s="18" t="s">
        <v>6822</v>
      </c>
      <c r="AG250" s="20" t="s">
        <v>1776</v>
      </c>
      <c r="AH250" s="65" t="s">
        <v>1597</v>
      </c>
      <c r="AI250" s="1" t="s">
        <v>3082</v>
      </c>
      <c r="AJ250" s="1" t="s">
        <v>379</v>
      </c>
    </row>
    <row r="251" spans="1:36" ht="126" customHeight="1" x14ac:dyDescent="0.2">
      <c r="A251" s="123">
        <v>250</v>
      </c>
      <c r="B251" s="69" t="s">
        <v>1590</v>
      </c>
      <c r="C251" s="2" t="s">
        <v>1591</v>
      </c>
      <c r="D251" s="153"/>
      <c r="E251" s="181" t="s">
        <v>6797</v>
      </c>
      <c r="F251" s="170" t="s">
        <v>6669</v>
      </c>
      <c r="G251" s="24">
        <v>4</v>
      </c>
      <c r="H251" s="19" t="s">
        <v>1036</v>
      </c>
      <c r="I251" s="19" t="s">
        <v>6449</v>
      </c>
      <c r="J251" s="19" t="s">
        <v>350</v>
      </c>
      <c r="K251" s="19" t="s">
        <v>1592</v>
      </c>
      <c r="L251" s="44" t="s">
        <v>1025</v>
      </c>
      <c r="M251" s="50">
        <v>-10</v>
      </c>
      <c r="N251" s="57" t="s">
        <v>6450</v>
      </c>
      <c r="O251" s="19" t="s">
        <v>285</v>
      </c>
      <c r="P251" s="19" t="s">
        <v>1594</v>
      </c>
      <c r="Q251" s="19" t="s">
        <v>1871</v>
      </c>
      <c r="R251" s="19" t="s">
        <v>2540</v>
      </c>
      <c r="S251" s="19" t="s">
        <v>1069</v>
      </c>
      <c r="T251" s="19" t="s">
        <v>632</v>
      </c>
      <c r="U251" s="116" t="s">
        <v>1663</v>
      </c>
      <c r="V251" s="19" t="s">
        <v>1664</v>
      </c>
      <c r="W251" s="19" t="s">
        <v>1426</v>
      </c>
      <c r="X251" s="19" t="s">
        <v>170</v>
      </c>
      <c r="Y251" s="19" t="s">
        <v>171</v>
      </c>
      <c r="Z251" s="31" t="s">
        <v>634</v>
      </c>
      <c r="AA251" s="31" t="s">
        <v>635</v>
      </c>
      <c r="AB251" s="107" t="s">
        <v>6672</v>
      </c>
      <c r="AC251" s="19" t="s">
        <v>3625</v>
      </c>
      <c r="AD251" s="184">
        <v>6295</v>
      </c>
      <c r="AE251" s="19" t="s">
        <v>3786</v>
      </c>
      <c r="AF251" s="4">
        <v>13732</v>
      </c>
      <c r="AG251" s="19" t="s">
        <v>1872</v>
      </c>
      <c r="AH251" s="19" t="s">
        <v>1856</v>
      </c>
      <c r="AI251" s="1" t="s">
        <v>3082</v>
      </c>
      <c r="AJ251" s="1" t="s">
        <v>379</v>
      </c>
    </row>
    <row r="252" spans="1:36" ht="126" customHeight="1" x14ac:dyDescent="0.2">
      <c r="A252" s="123">
        <v>251</v>
      </c>
      <c r="B252" s="3" t="s">
        <v>1873</v>
      </c>
      <c r="C252" s="2" t="s">
        <v>3126</v>
      </c>
      <c r="D252" s="1"/>
      <c r="E252" s="196" t="s">
        <v>6096</v>
      </c>
      <c r="F252" s="1" t="s">
        <v>2628</v>
      </c>
      <c r="G252" s="22">
        <v>5</v>
      </c>
      <c r="H252" s="1" t="s">
        <v>1114</v>
      </c>
      <c r="I252" s="1" t="s">
        <v>6097</v>
      </c>
      <c r="J252" s="1" t="s">
        <v>1115</v>
      </c>
      <c r="K252" s="1" t="s">
        <v>6098</v>
      </c>
      <c r="L252" s="42" t="s">
        <v>6099</v>
      </c>
      <c r="M252" s="48">
        <v>-8</v>
      </c>
      <c r="N252" s="55" t="s">
        <v>3127</v>
      </c>
      <c r="O252" s="1" t="s">
        <v>2473</v>
      </c>
      <c r="P252" s="1" t="s">
        <v>2467</v>
      </c>
      <c r="Q252" s="1" t="s">
        <v>819</v>
      </c>
      <c r="R252" s="1" t="s">
        <v>1296</v>
      </c>
      <c r="S252" s="1" t="s">
        <v>590</v>
      </c>
      <c r="T252" s="1" t="s">
        <v>632</v>
      </c>
      <c r="U252" s="89" t="s">
        <v>197</v>
      </c>
      <c r="V252" s="1" t="s">
        <v>198</v>
      </c>
      <c r="W252" s="1" t="s">
        <v>505</v>
      </c>
      <c r="X252" s="1" t="s">
        <v>170</v>
      </c>
      <c r="Y252" s="1" t="s">
        <v>1427</v>
      </c>
      <c r="Z252" s="31" t="s">
        <v>634</v>
      </c>
      <c r="AA252" s="31" t="s">
        <v>6100</v>
      </c>
      <c r="AB252" s="1" t="s">
        <v>6101</v>
      </c>
      <c r="AC252" s="19" t="s">
        <v>3625</v>
      </c>
      <c r="AD252" s="61">
        <v>5203</v>
      </c>
      <c r="AE252" s="1" t="s">
        <v>3132</v>
      </c>
      <c r="AF252" s="33" t="s">
        <v>6102</v>
      </c>
      <c r="AG252" s="1" t="s">
        <v>2471</v>
      </c>
      <c r="AH252" s="1" t="s">
        <v>591</v>
      </c>
      <c r="AI252" s="1" t="s">
        <v>3082</v>
      </c>
      <c r="AJ252" s="1" t="s">
        <v>379</v>
      </c>
    </row>
    <row r="253" spans="1:36" ht="126" customHeight="1" x14ac:dyDescent="0.2">
      <c r="A253" s="123">
        <v>252</v>
      </c>
      <c r="B253" s="3" t="s">
        <v>1873</v>
      </c>
      <c r="C253" s="2" t="s">
        <v>2387</v>
      </c>
      <c r="D253" s="1"/>
      <c r="E253" s="108" t="s">
        <v>2388</v>
      </c>
      <c r="F253" s="1" t="s">
        <v>2628</v>
      </c>
      <c r="G253" s="22">
        <v>3</v>
      </c>
      <c r="H253" s="1" t="s">
        <v>1114</v>
      </c>
      <c r="I253" s="1" t="s">
        <v>4697</v>
      </c>
      <c r="J253" s="1" t="s">
        <v>350</v>
      </c>
      <c r="K253" s="1" t="s">
        <v>2389</v>
      </c>
      <c r="L253" s="42" t="s">
        <v>2390</v>
      </c>
      <c r="M253" s="48">
        <v>-8</v>
      </c>
      <c r="N253" s="55" t="s">
        <v>1087</v>
      </c>
      <c r="O253" s="1" t="s">
        <v>2473</v>
      </c>
      <c r="P253" s="1" t="s">
        <v>2467</v>
      </c>
      <c r="Q253" s="1" t="s">
        <v>2629</v>
      </c>
      <c r="R253" s="1" t="s">
        <v>1296</v>
      </c>
      <c r="S253" s="1" t="s">
        <v>590</v>
      </c>
      <c r="T253" s="1" t="s">
        <v>632</v>
      </c>
      <c r="U253" s="89" t="s">
        <v>327</v>
      </c>
      <c r="V253" s="1" t="s">
        <v>328</v>
      </c>
      <c r="W253" s="1" t="s">
        <v>2244</v>
      </c>
      <c r="X253" s="1" t="s">
        <v>170</v>
      </c>
      <c r="Y253" s="1" t="s">
        <v>1402</v>
      </c>
      <c r="Z253" s="31" t="s">
        <v>634</v>
      </c>
      <c r="AA253" s="31" t="s">
        <v>1436</v>
      </c>
      <c r="AB253" s="1" t="s">
        <v>2391</v>
      </c>
      <c r="AC253" s="19" t="s">
        <v>3625</v>
      </c>
      <c r="AD253" s="61" t="s">
        <v>6103</v>
      </c>
      <c r="AE253" s="1" t="s">
        <v>1229</v>
      </c>
      <c r="AF253" s="33" t="s">
        <v>6104</v>
      </c>
      <c r="AG253" s="1" t="s">
        <v>2471</v>
      </c>
      <c r="AH253" s="1" t="s">
        <v>591</v>
      </c>
      <c r="AI253" s="1" t="s">
        <v>3082</v>
      </c>
      <c r="AJ253" s="1" t="s">
        <v>379</v>
      </c>
    </row>
    <row r="254" spans="1:36" ht="126" customHeight="1" x14ac:dyDescent="0.2">
      <c r="A254" s="123">
        <v>253</v>
      </c>
      <c r="B254" s="69" t="s">
        <v>2392</v>
      </c>
      <c r="C254" s="2" t="s">
        <v>2393</v>
      </c>
      <c r="D254" s="149"/>
      <c r="E254" s="108" t="s">
        <v>4512</v>
      </c>
      <c r="F254" s="170" t="s">
        <v>1859</v>
      </c>
      <c r="G254" s="24">
        <v>4</v>
      </c>
      <c r="H254" s="19" t="s">
        <v>1161</v>
      </c>
      <c r="I254" s="19" t="s">
        <v>4605</v>
      </c>
      <c r="J254" s="19" t="s">
        <v>1324</v>
      </c>
      <c r="K254" s="19" t="s">
        <v>1281</v>
      </c>
      <c r="L254" s="44" t="s">
        <v>1127</v>
      </c>
      <c r="M254" s="50">
        <v>-107</v>
      </c>
      <c r="N254" s="57" t="s">
        <v>1217</v>
      </c>
      <c r="O254" s="19" t="s">
        <v>2394</v>
      </c>
      <c r="P254" s="19" t="s">
        <v>379</v>
      </c>
      <c r="Q254" s="19" t="s">
        <v>379</v>
      </c>
      <c r="R254" s="19" t="s">
        <v>1507</v>
      </c>
      <c r="S254" s="19" t="s">
        <v>1508</v>
      </c>
      <c r="T254" s="19" t="s">
        <v>275</v>
      </c>
      <c r="U254" s="116" t="s">
        <v>379</v>
      </c>
      <c r="V254" s="19" t="s">
        <v>379</v>
      </c>
      <c r="W254" s="19" t="s">
        <v>379</v>
      </c>
      <c r="X254" s="19" t="s">
        <v>382</v>
      </c>
      <c r="Y254" s="19" t="s">
        <v>1791</v>
      </c>
      <c r="Z254" s="31" t="s">
        <v>6625</v>
      </c>
      <c r="AA254" s="31" t="s">
        <v>635</v>
      </c>
      <c r="AB254" s="102" t="s">
        <v>1215</v>
      </c>
      <c r="AC254" s="19" t="s">
        <v>1132</v>
      </c>
      <c r="AD254" s="98" t="s">
        <v>1791</v>
      </c>
      <c r="AE254" s="19" t="s">
        <v>1791</v>
      </c>
      <c r="AF254" s="70" t="s">
        <v>1791</v>
      </c>
      <c r="AG254" s="19" t="s">
        <v>1596</v>
      </c>
      <c r="AH254" s="50" t="s">
        <v>174</v>
      </c>
      <c r="AI254" s="1" t="s">
        <v>3082</v>
      </c>
      <c r="AJ254" s="1" t="s">
        <v>379</v>
      </c>
    </row>
    <row r="255" spans="1:36" ht="126" customHeight="1" x14ac:dyDescent="0.2">
      <c r="A255" s="123">
        <v>254</v>
      </c>
      <c r="B255" s="3" t="s">
        <v>2392</v>
      </c>
      <c r="C255" s="2" t="s">
        <v>2393</v>
      </c>
      <c r="D255" s="144"/>
      <c r="E255" s="108" t="s">
        <v>2395</v>
      </c>
      <c r="F255" s="168" t="s">
        <v>2396</v>
      </c>
      <c r="G255" s="22">
        <v>5</v>
      </c>
      <c r="H255" s="1" t="s">
        <v>1161</v>
      </c>
      <c r="I255" s="1" t="s">
        <v>4606</v>
      </c>
      <c r="J255" s="1" t="s">
        <v>1324</v>
      </c>
      <c r="K255" s="1" t="s">
        <v>2397</v>
      </c>
      <c r="L255" s="42" t="s">
        <v>184</v>
      </c>
      <c r="M255" s="48">
        <v>-107</v>
      </c>
      <c r="N255" s="55" t="s">
        <v>2398</v>
      </c>
      <c r="O255" s="1" t="s">
        <v>2399</v>
      </c>
      <c r="P255" s="1" t="s">
        <v>379</v>
      </c>
      <c r="Q255" s="1" t="s">
        <v>379</v>
      </c>
      <c r="R255" s="1" t="s">
        <v>1507</v>
      </c>
      <c r="S255" s="1" t="s">
        <v>1508</v>
      </c>
      <c r="T255" s="1" t="s">
        <v>275</v>
      </c>
      <c r="U255" s="89" t="s">
        <v>379</v>
      </c>
      <c r="V255" s="1" t="s">
        <v>379</v>
      </c>
      <c r="W255" s="1" t="s">
        <v>379</v>
      </c>
      <c r="X255" s="1" t="s">
        <v>382</v>
      </c>
      <c r="Y255" s="1" t="s">
        <v>1548</v>
      </c>
      <c r="Z255" s="31" t="s">
        <v>6625</v>
      </c>
      <c r="AA255" s="31" t="s">
        <v>635</v>
      </c>
      <c r="AB255" s="102" t="s">
        <v>2224</v>
      </c>
      <c r="AC255" s="1" t="s">
        <v>1132</v>
      </c>
      <c r="AD255" s="98">
        <v>5493</v>
      </c>
      <c r="AE255" s="1" t="s">
        <v>3133</v>
      </c>
      <c r="AF255" s="4">
        <v>9694.8160535117058</v>
      </c>
      <c r="AG255" s="1" t="s">
        <v>1596</v>
      </c>
      <c r="AH255" s="1" t="s">
        <v>174</v>
      </c>
      <c r="AI255" s="1" t="s">
        <v>3082</v>
      </c>
      <c r="AJ255" s="1" t="s">
        <v>379</v>
      </c>
    </row>
    <row r="256" spans="1:36" ht="126" customHeight="1" x14ac:dyDescent="0.2">
      <c r="A256" s="123">
        <v>255</v>
      </c>
      <c r="B256" s="3" t="s">
        <v>2392</v>
      </c>
      <c r="C256" s="2" t="s">
        <v>2393</v>
      </c>
      <c r="D256" s="144"/>
      <c r="E256" s="108" t="s">
        <v>4512</v>
      </c>
      <c r="F256" s="168" t="s">
        <v>1859</v>
      </c>
      <c r="G256" s="22">
        <v>5</v>
      </c>
      <c r="H256" s="1" t="s">
        <v>1161</v>
      </c>
      <c r="I256" s="1" t="s">
        <v>4698</v>
      </c>
      <c r="J256" s="1" t="s">
        <v>1324</v>
      </c>
      <c r="K256" s="1" t="s">
        <v>1290</v>
      </c>
      <c r="L256" s="42" t="s">
        <v>4558</v>
      </c>
      <c r="M256" s="48">
        <v>-107</v>
      </c>
      <c r="N256" s="55" t="s">
        <v>1217</v>
      </c>
      <c r="O256" s="1" t="s">
        <v>2394</v>
      </c>
      <c r="P256" s="1" t="s">
        <v>379</v>
      </c>
      <c r="Q256" s="1" t="s">
        <v>379</v>
      </c>
      <c r="R256" s="1" t="s">
        <v>1507</v>
      </c>
      <c r="S256" s="1" t="s">
        <v>1508</v>
      </c>
      <c r="T256" s="1" t="s">
        <v>275</v>
      </c>
      <c r="U256" s="89" t="s">
        <v>379</v>
      </c>
      <c r="V256" s="1" t="s">
        <v>379</v>
      </c>
      <c r="W256" s="1" t="s">
        <v>379</v>
      </c>
      <c r="X256" s="1" t="s">
        <v>382</v>
      </c>
      <c r="Y256" s="1" t="s">
        <v>1791</v>
      </c>
      <c r="Z256" s="31" t="s">
        <v>6625</v>
      </c>
      <c r="AA256" s="31" t="s">
        <v>635</v>
      </c>
      <c r="AB256" s="102" t="s">
        <v>1215</v>
      </c>
      <c r="AC256" s="1" t="s">
        <v>1132</v>
      </c>
      <c r="AD256" s="98" t="s">
        <v>1791</v>
      </c>
      <c r="AE256" s="1" t="s">
        <v>1791</v>
      </c>
      <c r="AF256" s="4" t="s">
        <v>1791</v>
      </c>
      <c r="AG256" s="1" t="s">
        <v>1596</v>
      </c>
      <c r="AH256" s="1" t="s">
        <v>174</v>
      </c>
      <c r="AI256" s="1" t="s">
        <v>3082</v>
      </c>
      <c r="AJ256" s="1" t="s">
        <v>379</v>
      </c>
    </row>
    <row r="257" spans="1:36" ht="126" customHeight="1" x14ac:dyDescent="0.2">
      <c r="A257" s="123">
        <v>256</v>
      </c>
      <c r="B257" s="3" t="s">
        <v>2392</v>
      </c>
      <c r="C257" s="2" t="s">
        <v>2393</v>
      </c>
      <c r="D257" s="144"/>
      <c r="E257" s="108" t="s">
        <v>4512</v>
      </c>
      <c r="F257" s="168" t="s">
        <v>1859</v>
      </c>
      <c r="G257" s="22">
        <v>6</v>
      </c>
      <c r="H257" s="1" t="s">
        <v>1161</v>
      </c>
      <c r="I257" s="1" t="s">
        <v>4674</v>
      </c>
      <c r="J257" s="1" t="s">
        <v>1324</v>
      </c>
      <c r="K257" s="1" t="s">
        <v>1975</v>
      </c>
      <c r="L257" s="42" t="s">
        <v>184</v>
      </c>
      <c r="M257" s="48">
        <v>-107</v>
      </c>
      <c r="N257" s="55" t="s">
        <v>1217</v>
      </c>
      <c r="O257" s="1" t="s">
        <v>2394</v>
      </c>
      <c r="P257" s="1" t="s">
        <v>379</v>
      </c>
      <c r="Q257" s="1" t="s">
        <v>379</v>
      </c>
      <c r="R257" s="1" t="s">
        <v>1507</v>
      </c>
      <c r="S257" s="1" t="s">
        <v>1508</v>
      </c>
      <c r="T257" s="1" t="s">
        <v>275</v>
      </c>
      <c r="U257" s="89" t="s">
        <v>379</v>
      </c>
      <c r="V257" s="1" t="s">
        <v>379</v>
      </c>
      <c r="W257" s="1" t="s">
        <v>379</v>
      </c>
      <c r="X257" s="1" t="s">
        <v>382</v>
      </c>
      <c r="Y257" s="1" t="s">
        <v>1791</v>
      </c>
      <c r="Z257" s="31" t="s">
        <v>6625</v>
      </c>
      <c r="AA257" s="31" t="s">
        <v>635</v>
      </c>
      <c r="AB257" s="102" t="s">
        <v>1215</v>
      </c>
      <c r="AC257" s="1" t="s">
        <v>1132</v>
      </c>
      <c r="AD257" s="98" t="s">
        <v>1791</v>
      </c>
      <c r="AE257" s="1" t="s">
        <v>1791</v>
      </c>
      <c r="AF257" s="4" t="s">
        <v>1791</v>
      </c>
      <c r="AG257" s="1" t="s">
        <v>1596</v>
      </c>
      <c r="AH257" s="1" t="s">
        <v>174</v>
      </c>
      <c r="AI257" s="1" t="s">
        <v>3082</v>
      </c>
      <c r="AJ257" s="1" t="s">
        <v>379</v>
      </c>
    </row>
    <row r="258" spans="1:36" ht="126" customHeight="1" x14ac:dyDescent="0.2">
      <c r="A258" s="123">
        <v>257</v>
      </c>
      <c r="B258" s="3" t="s">
        <v>2392</v>
      </c>
      <c r="C258" s="2" t="s">
        <v>2393</v>
      </c>
      <c r="D258" s="144"/>
      <c r="E258" s="108" t="s">
        <v>4512</v>
      </c>
      <c r="F258" s="168" t="s">
        <v>1859</v>
      </c>
      <c r="G258" s="22">
        <v>8</v>
      </c>
      <c r="H258" s="1" t="s">
        <v>1161</v>
      </c>
      <c r="I258" s="1" t="s">
        <v>4607</v>
      </c>
      <c r="J258" s="1" t="s">
        <v>1324</v>
      </c>
      <c r="K258" s="1" t="s">
        <v>1961</v>
      </c>
      <c r="L258" s="42" t="s">
        <v>1936</v>
      </c>
      <c r="M258" s="48">
        <v>-107</v>
      </c>
      <c r="N258" s="55" t="s">
        <v>1217</v>
      </c>
      <c r="O258" s="1" t="s">
        <v>2394</v>
      </c>
      <c r="P258" s="1" t="s">
        <v>379</v>
      </c>
      <c r="Q258" s="1" t="s">
        <v>379</v>
      </c>
      <c r="R258" s="1" t="s">
        <v>1507</v>
      </c>
      <c r="S258" s="1" t="s">
        <v>1508</v>
      </c>
      <c r="T258" s="1" t="s">
        <v>275</v>
      </c>
      <c r="U258" s="89" t="s">
        <v>379</v>
      </c>
      <c r="V258" s="1" t="s">
        <v>379</v>
      </c>
      <c r="W258" s="1" t="s">
        <v>379</v>
      </c>
      <c r="X258" s="1" t="s">
        <v>382</v>
      </c>
      <c r="Y258" s="1" t="s">
        <v>1791</v>
      </c>
      <c r="Z258" s="31" t="s">
        <v>6625</v>
      </c>
      <c r="AA258" s="31" t="s">
        <v>635</v>
      </c>
      <c r="AB258" s="102" t="s">
        <v>1215</v>
      </c>
      <c r="AC258" s="1" t="s">
        <v>1132</v>
      </c>
      <c r="AD258" s="98" t="s">
        <v>1791</v>
      </c>
      <c r="AE258" s="1" t="s">
        <v>1791</v>
      </c>
      <c r="AF258" s="4" t="s">
        <v>1791</v>
      </c>
      <c r="AG258" s="1" t="s">
        <v>1596</v>
      </c>
      <c r="AH258" s="1" t="s">
        <v>174</v>
      </c>
      <c r="AI258" s="1" t="s">
        <v>3082</v>
      </c>
      <c r="AJ258" s="1" t="s">
        <v>379</v>
      </c>
    </row>
    <row r="259" spans="1:36" ht="126" customHeight="1" x14ac:dyDescent="0.2">
      <c r="A259" s="123">
        <v>258</v>
      </c>
      <c r="B259" s="3" t="s">
        <v>2392</v>
      </c>
      <c r="C259" s="2" t="s">
        <v>2393</v>
      </c>
      <c r="D259" s="144"/>
      <c r="E259" s="108" t="s">
        <v>2395</v>
      </c>
      <c r="F259" s="168" t="s">
        <v>2396</v>
      </c>
      <c r="G259" s="22">
        <v>10</v>
      </c>
      <c r="H259" s="1" t="s">
        <v>1161</v>
      </c>
      <c r="I259" s="1" t="s">
        <v>4608</v>
      </c>
      <c r="J259" s="1" t="s">
        <v>1324</v>
      </c>
      <c r="K259" s="1" t="s">
        <v>2226</v>
      </c>
      <c r="L259" s="42" t="s">
        <v>4609</v>
      </c>
      <c r="M259" s="48">
        <v>-107</v>
      </c>
      <c r="N259" s="55" t="s">
        <v>2398</v>
      </c>
      <c r="O259" s="1" t="s">
        <v>2394</v>
      </c>
      <c r="P259" s="1" t="s">
        <v>379</v>
      </c>
      <c r="Q259" s="1" t="s">
        <v>379</v>
      </c>
      <c r="R259" s="1" t="s">
        <v>1507</v>
      </c>
      <c r="S259" s="1" t="s">
        <v>1508</v>
      </c>
      <c r="T259" s="1" t="s">
        <v>275</v>
      </c>
      <c r="U259" s="89" t="s">
        <v>379</v>
      </c>
      <c r="V259" s="1" t="s">
        <v>379</v>
      </c>
      <c r="W259" s="1" t="s">
        <v>379</v>
      </c>
      <c r="X259" s="1" t="s">
        <v>382</v>
      </c>
      <c r="Y259" s="1" t="s">
        <v>1548</v>
      </c>
      <c r="Z259" s="31" t="s">
        <v>6625</v>
      </c>
      <c r="AA259" s="31" t="s">
        <v>635</v>
      </c>
      <c r="AB259" s="102" t="s">
        <v>2224</v>
      </c>
      <c r="AC259" s="1" t="s">
        <v>1132</v>
      </c>
      <c r="AD259" s="98" t="s">
        <v>1791</v>
      </c>
      <c r="AE259" s="1" t="s">
        <v>1791</v>
      </c>
      <c r="AF259" s="4" t="s">
        <v>1791</v>
      </c>
      <c r="AG259" s="1" t="s">
        <v>1596</v>
      </c>
      <c r="AH259" s="1" t="s">
        <v>174</v>
      </c>
      <c r="AI259" s="1" t="s">
        <v>3082</v>
      </c>
      <c r="AJ259" s="1" t="s">
        <v>379</v>
      </c>
    </row>
    <row r="260" spans="1:36" ht="126" customHeight="1" x14ac:dyDescent="0.2">
      <c r="A260" s="123">
        <v>259</v>
      </c>
      <c r="B260" s="3" t="s">
        <v>2392</v>
      </c>
      <c r="C260" s="2" t="s">
        <v>2393</v>
      </c>
      <c r="D260" s="144"/>
      <c r="E260" s="108" t="s">
        <v>4512</v>
      </c>
      <c r="F260" s="168" t="s">
        <v>1859</v>
      </c>
      <c r="G260" s="22">
        <v>10</v>
      </c>
      <c r="H260" s="1" t="s">
        <v>1161</v>
      </c>
      <c r="I260" s="1" t="s">
        <v>4561</v>
      </c>
      <c r="J260" s="1" t="s">
        <v>1324</v>
      </c>
      <c r="K260" s="1" t="s">
        <v>1966</v>
      </c>
      <c r="L260" s="42" t="s">
        <v>4562</v>
      </c>
      <c r="M260" s="48">
        <v>-106</v>
      </c>
      <c r="N260" s="55" t="s">
        <v>1217</v>
      </c>
      <c r="O260" s="1" t="s">
        <v>2394</v>
      </c>
      <c r="P260" s="1" t="s">
        <v>379</v>
      </c>
      <c r="Q260" s="1" t="s">
        <v>379</v>
      </c>
      <c r="R260" s="1" t="s">
        <v>1507</v>
      </c>
      <c r="S260" s="1" t="s">
        <v>1508</v>
      </c>
      <c r="T260" s="1" t="s">
        <v>275</v>
      </c>
      <c r="U260" s="89" t="s">
        <v>379</v>
      </c>
      <c r="V260" s="1" t="s">
        <v>379</v>
      </c>
      <c r="W260" s="1" t="s">
        <v>379</v>
      </c>
      <c r="X260" s="1" t="s">
        <v>382</v>
      </c>
      <c r="Y260" s="1" t="s">
        <v>1791</v>
      </c>
      <c r="Z260" s="31" t="s">
        <v>6625</v>
      </c>
      <c r="AA260" s="31" t="s">
        <v>635</v>
      </c>
      <c r="AB260" s="102" t="s">
        <v>1215</v>
      </c>
      <c r="AC260" s="1" t="s">
        <v>1132</v>
      </c>
      <c r="AD260" s="98" t="s">
        <v>1791</v>
      </c>
      <c r="AE260" s="1" t="s">
        <v>1791</v>
      </c>
      <c r="AF260" s="4" t="s">
        <v>1791</v>
      </c>
      <c r="AG260" s="1" t="s">
        <v>1596</v>
      </c>
      <c r="AH260" s="1" t="s">
        <v>174</v>
      </c>
      <c r="AI260" s="1" t="s">
        <v>3082</v>
      </c>
      <c r="AJ260" s="1" t="s">
        <v>379</v>
      </c>
    </row>
    <row r="261" spans="1:36" ht="126" customHeight="1" x14ac:dyDescent="0.2">
      <c r="A261" s="123">
        <v>260</v>
      </c>
      <c r="B261" s="3" t="s">
        <v>2392</v>
      </c>
      <c r="C261" s="2" t="s">
        <v>2393</v>
      </c>
      <c r="D261" s="144"/>
      <c r="E261" s="108" t="s">
        <v>4512</v>
      </c>
      <c r="F261" s="168" t="s">
        <v>1859</v>
      </c>
      <c r="G261" s="22">
        <v>12</v>
      </c>
      <c r="H261" s="1" t="s">
        <v>1161</v>
      </c>
      <c r="I261" s="1" t="s">
        <v>4610</v>
      </c>
      <c r="J261" s="1" t="s">
        <v>1430</v>
      </c>
      <c r="K261" s="1" t="s">
        <v>1431</v>
      </c>
      <c r="L261" s="42" t="s">
        <v>4562</v>
      </c>
      <c r="M261" s="48">
        <v>-107</v>
      </c>
      <c r="N261" s="55" t="s">
        <v>1217</v>
      </c>
      <c r="O261" s="1" t="s">
        <v>2394</v>
      </c>
      <c r="P261" s="1" t="s">
        <v>379</v>
      </c>
      <c r="Q261" s="1" t="s">
        <v>379</v>
      </c>
      <c r="R261" s="1" t="s">
        <v>1507</v>
      </c>
      <c r="S261" s="1" t="s">
        <v>1508</v>
      </c>
      <c r="T261" s="1" t="s">
        <v>275</v>
      </c>
      <c r="U261" s="89" t="s">
        <v>379</v>
      </c>
      <c r="V261" s="1" t="s">
        <v>379</v>
      </c>
      <c r="W261" s="1" t="s">
        <v>379</v>
      </c>
      <c r="X261" s="1" t="s">
        <v>382</v>
      </c>
      <c r="Y261" s="1" t="s">
        <v>1791</v>
      </c>
      <c r="Z261" s="31" t="s">
        <v>6625</v>
      </c>
      <c r="AA261" s="31" t="s">
        <v>635</v>
      </c>
      <c r="AB261" s="102" t="s">
        <v>1215</v>
      </c>
      <c r="AC261" s="1" t="s">
        <v>1132</v>
      </c>
      <c r="AD261" s="98" t="s">
        <v>1791</v>
      </c>
      <c r="AE261" s="1" t="s">
        <v>1791</v>
      </c>
      <c r="AF261" s="4" t="s">
        <v>1791</v>
      </c>
      <c r="AG261" s="1" t="s">
        <v>1596</v>
      </c>
      <c r="AH261" s="1" t="s">
        <v>174</v>
      </c>
      <c r="AI261" s="1" t="s">
        <v>3082</v>
      </c>
      <c r="AJ261" s="1" t="s">
        <v>379</v>
      </c>
    </row>
    <row r="262" spans="1:36" ht="126" customHeight="1" x14ac:dyDescent="0.2">
      <c r="A262" s="123">
        <v>261</v>
      </c>
      <c r="B262" s="3" t="s">
        <v>2392</v>
      </c>
      <c r="C262" s="2" t="s">
        <v>2393</v>
      </c>
      <c r="D262" s="144"/>
      <c r="E262" s="108" t="s">
        <v>4512</v>
      </c>
      <c r="F262" s="168" t="s">
        <v>1859</v>
      </c>
      <c r="G262" s="22">
        <v>12</v>
      </c>
      <c r="H262" s="1" t="s">
        <v>1161</v>
      </c>
      <c r="I262" s="1" t="s">
        <v>4567</v>
      </c>
      <c r="J262" s="1" t="s">
        <v>1430</v>
      </c>
      <c r="K262" s="1" t="s">
        <v>610</v>
      </c>
      <c r="L262" s="42" t="s">
        <v>4568</v>
      </c>
      <c r="M262" s="48">
        <v>-107</v>
      </c>
      <c r="N262" s="55" t="s">
        <v>1217</v>
      </c>
      <c r="O262" s="1" t="s">
        <v>2394</v>
      </c>
      <c r="P262" s="1" t="s">
        <v>379</v>
      </c>
      <c r="Q262" s="1" t="s">
        <v>379</v>
      </c>
      <c r="R262" s="1" t="s">
        <v>1507</v>
      </c>
      <c r="S262" s="1" t="s">
        <v>1508</v>
      </c>
      <c r="T262" s="1" t="s">
        <v>275</v>
      </c>
      <c r="U262" s="89" t="s">
        <v>379</v>
      </c>
      <c r="V262" s="1" t="s">
        <v>379</v>
      </c>
      <c r="W262" s="1" t="s">
        <v>379</v>
      </c>
      <c r="X262" s="1" t="s">
        <v>382</v>
      </c>
      <c r="Y262" s="1" t="s">
        <v>1791</v>
      </c>
      <c r="Z262" s="31" t="s">
        <v>6625</v>
      </c>
      <c r="AA262" s="31" t="s">
        <v>635</v>
      </c>
      <c r="AB262" s="102" t="s">
        <v>1215</v>
      </c>
      <c r="AC262" s="1" t="s">
        <v>1132</v>
      </c>
      <c r="AD262" s="98" t="s">
        <v>1791</v>
      </c>
      <c r="AE262" s="1" t="s">
        <v>1791</v>
      </c>
      <c r="AF262" s="4" t="s">
        <v>1791</v>
      </c>
      <c r="AG262" s="1" t="s">
        <v>1596</v>
      </c>
      <c r="AH262" s="1" t="s">
        <v>174</v>
      </c>
      <c r="AI262" s="1" t="s">
        <v>3082</v>
      </c>
      <c r="AJ262" s="1" t="s">
        <v>379</v>
      </c>
    </row>
    <row r="263" spans="1:36" ht="126" customHeight="1" x14ac:dyDescent="0.2">
      <c r="A263" s="123">
        <v>262</v>
      </c>
      <c r="B263" s="3" t="s">
        <v>2392</v>
      </c>
      <c r="C263" s="2" t="s">
        <v>2393</v>
      </c>
      <c r="D263" s="144"/>
      <c r="E263" s="108" t="s">
        <v>2395</v>
      </c>
      <c r="F263" s="168" t="s">
        <v>2396</v>
      </c>
      <c r="G263" s="22">
        <v>15</v>
      </c>
      <c r="H263" s="1" t="s">
        <v>1161</v>
      </c>
      <c r="I263" s="1" t="s">
        <v>4611</v>
      </c>
      <c r="J263" s="1" t="s">
        <v>1430</v>
      </c>
      <c r="K263" s="1" t="s">
        <v>2227</v>
      </c>
      <c r="L263" s="42" t="s">
        <v>4612</v>
      </c>
      <c r="M263" s="48">
        <v>-107</v>
      </c>
      <c r="N263" s="55" t="s">
        <v>2398</v>
      </c>
      <c r="O263" s="1" t="s">
        <v>2394</v>
      </c>
      <c r="P263" s="1" t="s">
        <v>379</v>
      </c>
      <c r="Q263" s="1" t="s">
        <v>379</v>
      </c>
      <c r="R263" s="1" t="s">
        <v>1507</v>
      </c>
      <c r="S263" s="1" t="s">
        <v>1508</v>
      </c>
      <c r="T263" s="1" t="s">
        <v>275</v>
      </c>
      <c r="U263" s="89" t="s">
        <v>379</v>
      </c>
      <c r="V263" s="1" t="s">
        <v>379</v>
      </c>
      <c r="W263" s="1" t="s">
        <v>379</v>
      </c>
      <c r="X263" s="1" t="s">
        <v>382</v>
      </c>
      <c r="Y263" s="1" t="s">
        <v>1548</v>
      </c>
      <c r="Z263" s="31" t="s">
        <v>6625</v>
      </c>
      <c r="AA263" s="31" t="s">
        <v>635</v>
      </c>
      <c r="AB263" s="102" t="s">
        <v>2224</v>
      </c>
      <c r="AC263" s="1" t="s">
        <v>1132</v>
      </c>
      <c r="AD263" s="98" t="s">
        <v>1791</v>
      </c>
      <c r="AE263" s="1" t="s">
        <v>1791</v>
      </c>
      <c r="AF263" s="4" t="s">
        <v>1791</v>
      </c>
      <c r="AG263" s="1" t="s">
        <v>1596</v>
      </c>
      <c r="AH263" s="1" t="s">
        <v>174</v>
      </c>
      <c r="AI263" s="1" t="s">
        <v>3082</v>
      </c>
      <c r="AJ263" s="1" t="s">
        <v>379</v>
      </c>
    </row>
    <row r="264" spans="1:36" ht="126" customHeight="1" x14ac:dyDescent="0.2">
      <c r="A264" s="123">
        <v>263</v>
      </c>
      <c r="B264" s="3" t="s">
        <v>2392</v>
      </c>
      <c r="C264" s="2" t="s">
        <v>2393</v>
      </c>
      <c r="D264" s="144"/>
      <c r="E264" s="108" t="s">
        <v>4512</v>
      </c>
      <c r="F264" s="168" t="s">
        <v>1859</v>
      </c>
      <c r="G264" s="22">
        <v>15</v>
      </c>
      <c r="H264" s="1" t="s">
        <v>1161</v>
      </c>
      <c r="I264" s="1" t="s">
        <v>4570</v>
      </c>
      <c r="J264" s="1" t="s">
        <v>1430</v>
      </c>
      <c r="K264" s="1" t="s">
        <v>1666</v>
      </c>
      <c r="L264" s="42" t="s">
        <v>4571</v>
      </c>
      <c r="M264" s="48">
        <v>-107</v>
      </c>
      <c r="N264" s="55" t="s">
        <v>1217</v>
      </c>
      <c r="O264" s="1" t="s">
        <v>2394</v>
      </c>
      <c r="P264" s="1" t="s">
        <v>379</v>
      </c>
      <c r="Q264" s="1" t="s">
        <v>379</v>
      </c>
      <c r="R264" s="1" t="s">
        <v>1507</v>
      </c>
      <c r="S264" s="1" t="s">
        <v>1508</v>
      </c>
      <c r="T264" s="1" t="s">
        <v>275</v>
      </c>
      <c r="U264" s="89" t="s">
        <v>379</v>
      </c>
      <c r="V264" s="1" t="s">
        <v>379</v>
      </c>
      <c r="W264" s="1" t="s">
        <v>379</v>
      </c>
      <c r="X264" s="1" t="s">
        <v>382</v>
      </c>
      <c r="Y264" s="1" t="s">
        <v>1791</v>
      </c>
      <c r="Z264" s="31" t="s">
        <v>6625</v>
      </c>
      <c r="AA264" s="31" t="s">
        <v>635</v>
      </c>
      <c r="AB264" s="102" t="s">
        <v>1215</v>
      </c>
      <c r="AC264" s="1" t="s">
        <v>1132</v>
      </c>
      <c r="AD264" s="98" t="s">
        <v>1791</v>
      </c>
      <c r="AE264" s="1" t="s">
        <v>1791</v>
      </c>
      <c r="AF264" s="4" t="s">
        <v>1791</v>
      </c>
      <c r="AG264" s="1" t="s">
        <v>1596</v>
      </c>
      <c r="AH264" s="1" t="s">
        <v>174</v>
      </c>
      <c r="AI264" s="1" t="s">
        <v>3082</v>
      </c>
      <c r="AJ264" s="1" t="s">
        <v>379</v>
      </c>
    </row>
    <row r="265" spans="1:36" ht="126" customHeight="1" x14ac:dyDescent="0.2">
      <c r="A265" s="123">
        <v>264</v>
      </c>
      <c r="B265" s="3" t="s">
        <v>2392</v>
      </c>
      <c r="C265" s="2" t="s">
        <v>2393</v>
      </c>
      <c r="D265" s="144"/>
      <c r="E265" s="108" t="s">
        <v>4512</v>
      </c>
      <c r="F265" s="168" t="s">
        <v>1859</v>
      </c>
      <c r="G265" s="22">
        <v>18</v>
      </c>
      <c r="H265" s="1" t="s">
        <v>1161</v>
      </c>
      <c r="I265" s="1" t="s">
        <v>4613</v>
      </c>
      <c r="J265" s="1" t="s">
        <v>1430</v>
      </c>
      <c r="K265" s="1" t="s">
        <v>1669</v>
      </c>
      <c r="L265" s="42" t="s">
        <v>4575</v>
      </c>
      <c r="M265" s="48">
        <v>-107</v>
      </c>
      <c r="N265" s="55" t="s">
        <v>1217</v>
      </c>
      <c r="O265" s="1" t="s">
        <v>2394</v>
      </c>
      <c r="P265" s="1" t="s">
        <v>379</v>
      </c>
      <c r="Q265" s="1" t="s">
        <v>379</v>
      </c>
      <c r="R265" s="1" t="s">
        <v>1507</v>
      </c>
      <c r="S265" s="1" t="s">
        <v>1508</v>
      </c>
      <c r="T265" s="1" t="s">
        <v>275</v>
      </c>
      <c r="U265" s="89" t="s">
        <v>379</v>
      </c>
      <c r="V265" s="1" t="s">
        <v>379</v>
      </c>
      <c r="W265" s="1" t="s">
        <v>379</v>
      </c>
      <c r="X265" s="1" t="s">
        <v>382</v>
      </c>
      <c r="Y265" s="1" t="s">
        <v>1791</v>
      </c>
      <c r="Z265" s="31" t="s">
        <v>6625</v>
      </c>
      <c r="AA265" s="31" t="s">
        <v>635</v>
      </c>
      <c r="AB265" s="102" t="s">
        <v>1215</v>
      </c>
      <c r="AC265" s="1" t="s">
        <v>1132</v>
      </c>
      <c r="AD265" s="98" t="s">
        <v>1791</v>
      </c>
      <c r="AE265" s="1" t="s">
        <v>1791</v>
      </c>
      <c r="AF265" s="4" t="s">
        <v>1791</v>
      </c>
      <c r="AG265" s="1" t="s">
        <v>1596</v>
      </c>
      <c r="AH265" s="1" t="s">
        <v>174</v>
      </c>
      <c r="AI265" s="1" t="s">
        <v>3082</v>
      </c>
      <c r="AJ265" s="1" t="s">
        <v>379</v>
      </c>
    </row>
    <row r="266" spans="1:36" ht="126" customHeight="1" x14ac:dyDescent="0.2">
      <c r="A266" s="123">
        <v>265</v>
      </c>
      <c r="B266" s="3" t="s">
        <v>2392</v>
      </c>
      <c r="C266" s="2" t="s">
        <v>2393</v>
      </c>
      <c r="D266" s="144"/>
      <c r="E266" s="108" t="s">
        <v>2395</v>
      </c>
      <c r="F266" s="168" t="s">
        <v>2396</v>
      </c>
      <c r="G266" s="22">
        <v>20</v>
      </c>
      <c r="H266" s="1" t="s">
        <v>1161</v>
      </c>
      <c r="I266" s="1" t="s">
        <v>4614</v>
      </c>
      <c r="J266" s="1" t="s">
        <v>1430</v>
      </c>
      <c r="K266" s="1" t="s">
        <v>2508</v>
      </c>
      <c r="L266" s="42" t="s">
        <v>4615</v>
      </c>
      <c r="M266" s="48">
        <v>-107</v>
      </c>
      <c r="N266" s="55" t="s">
        <v>2398</v>
      </c>
      <c r="O266" s="1" t="s">
        <v>2394</v>
      </c>
      <c r="P266" s="1" t="s">
        <v>379</v>
      </c>
      <c r="Q266" s="1" t="s">
        <v>379</v>
      </c>
      <c r="R266" s="1" t="s">
        <v>1507</v>
      </c>
      <c r="S266" s="1" t="s">
        <v>1508</v>
      </c>
      <c r="T266" s="1" t="s">
        <v>275</v>
      </c>
      <c r="U266" s="89" t="s">
        <v>379</v>
      </c>
      <c r="V266" s="1" t="s">
        <v>379</v>
      </c>
      <c r="W266" s="1" t="s">
        <v>379</v>
      </c>
      <c r="X266" s="1" t="s">
        <v>382</v>
      </c>
      <c r="Y266" s="1" t="s">
        <v>1548</v>
      </c>
      <c r="Z266" s="31" t="s">
        <v>6625</v>
      </c>
      <c r="AA266" s="31" t="s">
        <v>635</v>
      </c>
      <c r="AB266" s="102" t="s">
        <v>2224</v>
      </c>
      <c r="AC266" s="1" t="s">
        <v>1132</v>
      </c>
      <c r="AD266" s="98" t="s">
        <v>1791</v>
      </c>
      <c r="AE266" s="1" t="s">
        <v>1791</v>
      </c>
      <c r="AF266" s="4" t="s">
        <v>1791</v>
      </c>
      <c r="AG266" s="1" t="s">
        <v>1596</v>
      </c>
      <c r="AH266" s="1" t="s">
        <v>174</v>
      </c>
      <c r="AI266" s="1" t="s">
        <v>3082</v>
      </c>
      <c r="AJ266" s="1" t="s">
        <v>379</v>
      </c>
    </row>
    <row r="267" spans="1:36" ht="126" customHeight="1" x14ac:dyDescent="0.2">
      <c r="A267" s="123">
        <v>266</v>
      </c>
      <c r="B267" s="3" t="s">
        <v>2392</v>
      </c>
      <c r="C267" s="2" t="s">
        <v>2393</v>
      </c>
      <c r="D267" s="144"/>
      <c r="E267" s="108" t="s">
        <v>4512</v>
      </c>
      <c r="F267" s="168" t="s">
        <v>1859</v>
      </c>
      <c r="G267" s="22">
        <v>20</v>
      </c>
      <c r="H267" s="1" t="s">
        <v>1161</v>
      </c>
      <c r="I267" s="1" t="s">
        <v>4616</v>
      </c>
      <c r="J267" s="1" t="s">
        <v>1430</v>
      </c>
      <c r="K267" s="1" t="s">
        <v>1673</v>
      </c>
      <c r="L267" s="42" t="s">
        <v>4578</v>
      </c>
      <c r="M267" s="48">
        <v>-106</v>
      </c>
      <c r="N267" s="55" t="s">
        <v>1217</v>
      </c>
      <c r="O267" s="1" t="s">
        <v>2394</v>
      </c>
      <c r="P267" s="1" t="s">
        <v>379</v>
      </c>
      <c r="Q267" s="1" t="s">
        <v>379</v>
      </c>
      <c r="R267" s="1" t="s">
        <v>1507</v>
      </c>
      <c r="S267" s="1" t="s">
        <v>1508</v>
      </c>
      <c r="T267" s="1" t="s">
        <v>275</v>
      </c>
      <c r="U267" s="89" t="s">
        <v>379</v>
      </c>
      <c r="V267" s="1" t="s">
        <v>379</v>
      </c>
      <c r="W267" s="1" t="s">
        <v>379</v>
      </c>
      <c r="X267" s="1" t="s">
        <v>382</v>
      </c>
      <c r="Y267" s="1" t="s">
        <v>1791</v>
      </c>
      <c r="Z267" s="31" t="s">
        <v>6625</v>
      </c>
      <c r="AA267" s="31" t="s">
        <v>635</v>
      </c>
      <c r="AB267" s="102" t="s">
        <v>1215</v>
      </c>
      <c r="AC267" s="1" t="s">
        <v>1132</v>
      </c>
      <c r="AD267" s="98" t="s">
        <v>1791</v>
      </c>
      <c r="AE267" s="1" t="s">
        <v>1791</v>
      </c>
      <c r="AF267" s="4" t="s">
        <v>1791</v>
      </c>
      <c r="AG267" s="1" t="s">
        <v>1596</v>
      </c>
      <c r="AH267" s="1" t="s">
        <v>174</v>
      </c>
      <c r="AI267" s="1" t="s">
        <v>3082</v>
      </c>
      <c r="AJ267" s="1" t="s">
        <v>379</v>
      </c>
    </row>
    <row r="268" spans="1:36" ht="126" customHeight="1" x14ac:dyDescent="0.2">
      <c r="A268" s="123">
        <v>267</v>
      </c>
      <c r="B268" s="3" t="s">
        <v>2392</v>
      </c>
      <c r="C268" s="2" t="s">
        <v>2509</v>
      </c>
      <c r="D268" s="144"/>
      <c r="E268" s="108" t="s">
        <v>2510</v>
      </c>
      <c r="F268" s="168" t="s">
        <v>1859</v>
      </c>
      <c r="G268" s="22">
        <v>4</v>
      </c>
      <c r="H268" s="1" t="s">
        <v>1161</v>
      </c>
      <c r="I268" s="1" t="s">
        <v>4676</v>
      </c>
      <c r="J268" s="1" t="s">
        <v>1188</v>
      </c>
      <c r="K268" s="1" t="s">
        <v>1189</v>
      </c>
      <c r="L268" s="42" t="s">
        <v>1190</v>
      </c>
      <c r="M268" s="48">
        <v>-140</v>
      </c>
      <c r="N268" s="55" t="s">
        <v>1217</v>
      </c>
      <c r="O268" s="1" t="s">
        <v>2394</v>
      </c>
      <c r="P268" s="1" t="s">
        <v>379</v>
      </c>
      <c r="Q268" s="1" t="s">
        <v>379</v>
      </c>
      <c r="R268" s="1" t="s">
        <v>1507</v>
      </c>
      <c r="S268" s="1" t="s">
        <v>1508</v>
      </c>
      <c r="T268" s="1" t="s">
        <v>275</v>
      </c>
      <c r="U268" s="89" t="s">
        <v>379</v>
      </c>
      <c r="V268" s="1" t="s">
        <v>379</v>
      </c>
      <c r="W268" s="1" t="s">
        <v>379</v>
      </c>
      <c r="X268" s="1" t="s">
        <v>382</v>
      </c>
      <c r="Y268" s="1" t="s">
        <v>1791</v>
      </c>
      <c r="Z268" s="31" t="s">
        <v>6625</v>
      </c>
      <c r="AA268" s="31" t="s">
        <v>635</v>
      </c>
      <c r="AB268" s="102" t="s">
        <v>2511</v>
      </c>
      <c r="AC268" s="1" t="s">
        <v>1132</v>
      </c>
      <c r="AD268" s="98" t="s">
        <v>1791</v>
      </c>
      <c r="AE268" s="1" t="s">
        <v>1791</v>
      </c>
      <c r="AF268" s="4" t="s">
        <v>1791</v>
      </c>
      <c r="AG268" s="1" t="s">
        <v>1596</v>
      </c>
      <c r="AH268" s="1" t="s">
        <v>174</v>
      </c>
      <c r="AI268" s="1" t="s">
        <v>3082</v>
      </c>
      <c r="AJ268" s="1" t="s">
        <v>379</v>
      </c>
    </row>
    <row r="269" spans="1:36" ht="126" customHeight="1" x14ac:dyDescent="0.2">
      <c r="A269" s="123">
        <v>268</v>
      </c>
      <c r="B269" s="3" t="s">
        <v>2392</v>
      </c>
      <c r="C269" s="2" t="s">
        <v>2512</v>
      </c>
      <c r="D269" s="144"/>
      <c r="E269" s="108" t="s">
        <v>1625</v>
      </c>
      <c r="F269" s="168" t="s">
        <v>1860</v>
      </c>
      <c r="G269" s="22">
        <v>5</v>
      </c>
      <c r="H269" s="1" t="s">
        <v>1161</v>
      </c>
      <c r="I269" s="1" t="s">
        <v>4617</v>
      </c>
      <c r="J269" s="1" t="s">
        <v>1188</v>
      </c>
      <c r="K269" s="1" t="s">
        <v>1196</v>
      </c>
      <c r="L269" s="42" t="s">
        <v>1197</v>
      </c>
      <c r="M269" s="48">
        <v>-140</v>
      </c>
      <c r="N269" s="55" t="s">
        <v>1217</v>
      </c>
      <c r="O269" s="1" t="s">
        <v>2394</v>
      </c>
      <c r="P269" s="1" t="s">
        <v>379</v>
      </c>
      <c r="Q269" s="1" t="s">
        <v>379</v>
      </c>
      <c r="R269" s="1" t="s">
        <v>1507</v>
      </c>
      <c r="S269" s="1" t="s">
        <v>1508</v>
      </c>
      <c r="T269" s="1" t="s">
        <v>275</v>
      </c>
      <c r="U269" s="89" t="s">
        <v>379</v>
      </c>
      <c r="V269" s="1" t="s">
        <v>379</v>
      </c>
      <c r="W269" s="1" t="s">
        <v>379</v>
      </c>
      <c r="X269" s="1" t="s">
        <v>382</v>
      </c>
      <c r="Y269" s="1" t="s">
        <v>1548</v>
      </c>
      <c r="Z269" s="31" t="s">
        <v>6625</v>
      </c>
      <c r="AA269" s="31" t="s">
        <v>635</v>
      </c>
      <c r="AB269" s="102" t="s">
        <v>2224</v>
      </c>
      <c r="AC269" s="1" t="s">
        <v>1132</v>
      </c>
      <c r="AD269" s="98">
        <v>6522</v>
      </c>
      <c r="AE269" s="1" t="s">
        <v>2225</v>
      </c>
      <c r="AF269" s="4">
        <v>10723.244147157191</v>
      </c>
      <c r="AG269" s="1" t="s">
        <v>1596</v>
      </c>
      <c r="AH269" s="1" t="s">
        <v>174</v>
      </c>
      <c r="AI269" s="1" t="s">
        <v>3082</v>
      </c>
      <c r="AJ269" s="1" t="s">
        <v>379</v>
      </c>
    </row>
    <row r="270" spans="1:36" ht="126" customHeight="1" x14ac:dyDescent="0.2">
      <c r="A270" s="123">
        <v>269</v>
      </c>
      <c r="B270" s="3" t="s">
        <v>2392</v>
      </c>
      <c r="C270" s="2" t="s">
        <v>1106</v>
      </c>
      <c r="D270" s="144"/>
      <c r="E270" s="108" t="s">
        <v>2510</v>
      </c>
      <c r="F270" s="168" t="s">
        <v>1859</v>
      </c>
      <c r="G270" s="22">
        <v>5</v>
      </c>
      <c r="H270" s="1" t="s">
        <v>1161</v>
      </c>
      <c r="I270" s="1" t="s">
        <v>4678</v>
      </c>
      <c r="J270" s="1" t="s">
        <v>1188</v>
      </c>
      <c r="K270" s="1" t="s">
        <v>1766</v>
      </c>
      <c r="L270" s="42" t="s">
        <v>1767</v>
      </c>
      <c r="M270" s="48">
        <v>-140</v>
      </c>
      <c r="N270" s="55" t="s">
        <v>1217</v>
      </c>
      <c r="O270" s="1" t="s">
        <v>2394</v>
      </c>
      <c r="P270" s="1" t="s">
        <v>379</v>
      </c>
      <c r="Q270" s="1" t="s">
        <v>379</v>
      </c>
      <c r="R270" s="1" t="s">
        <v>1507</v>
      </c>
      <c r="S270" s="1" t="s">
        <v>1508</v>
      </c>
      <c r="T270" s="1" t="s">
        <v>275</v>
      </c>
      <c r="U270" s="89" t="s">
        <v>379</v>
      </c>
      <c r="V270" s="1" t="s">
        <v>379</v>
      </c>
      <c r="W270" s="1" t="s">
        <v>379</v>
      </c>
      <c r="X270" s="1" t="s">
        <v>382</v>
      </c>
      <c r="Y270" s="1" t="s">
        <v>1291</v>
      </c>
      <c r="Z270" s="31" t="s">
        <v>6625</v>
      </c>
      <c r="AA270" s="31" t="s">
        <v>635</v>
      </c>
      <c r="AB270" s="102" t="s">
        <v>2511</v>
      </c>
      <c r="AC270" s="1" t="s">
        <v>1132</v>
      </c>
      <c r="AD270" s="98">
        <v>6522</v>
      </c>
      <c r="AE270" s="1" t="s">
        <v>1285</v>
      </c>
      <c r="AF270" s="4">
        <v>11162.207357859532</v>
      </c>
      <c r="AG270" s="1" t="s">
        <v>1596</v>
      </c>
      <c r="AH270" s="1" t="s">
        <v>174</v>
      </c>
      <c r="AI270" s="1" t="s">
        <v>3082</v>
      </c>
      <c r="AJ270" s="1" t="s">
        <v>379</v>
      </c>
    </row>
    <row r="271" spans="1:36" ht="126" customHeight="1" x14ac:dyDescent="0.2">
      <c r="A271" s="123">
        <v>270</v>
      </c>
      <c r="B271" s="3" t="s">
        <v>2392</v>
      </c>
      <c r="C271" s="2" t="s">
        <v>1107</v>
      </c>
      <c r="D271" s="144"/>
      <c r="E271" s="108" t="s">
        <v>1625</v>
      </c>
      <c r="F271" s="168" t="s">
        <v>1860</v>
      </c>
      <c r="G271" s="22">
        <v>6</v>
      </c>
      <c r="H271" s="1" t="s">
        <v>1161</v>
      </c>
      <c r="I271" s="1" t="s">
        <v>4618</v>
      </c>
      <c r="J271" s="1" t="s">
        <v>1188</v>
      </c>
      <c r="K271" s="1" t="s">
        <v>1875</v>
      </c>
      <c r="L271" s="42" t="s">
        <v>1876</v>
      </c>
      <c r="M271" s="48">
        <v>-140</v>
      </c>
      <c r="N271" s="55" t="s">
        <v>1217</v>
      </c>
      <c r="O271" s="1" t="s">
        <v>2394</v>
      </c>
      <c r="P271" s="1" t="s">
        <v>379</v>
      </c>
      <c r="Q271" s="1" t="s">
        <v>379</v>
      </c>
      <c r="R271" s="1" t="s">
        <v>1507</v>
      </c>
      <c r="S271" s="1" t="s">
        <v>1508</v>
      </c>
      <c r="T271" s="1" t="s">
        <v>275</v>
      </c>
      <c r="U271" s="89" t="s">
        <v>379</v>
      </c>
      <c r="V271" s="1" t="s">
        <v>379</v>
      </c>
      <c r="W271" s="1" t="s">
        <v>379</v>
      </c>
      <c r="X271" s="1" t="s">
        <v>382</v>
      </c>
      <c r="Y271" s="1" t="s">
        <v>1548</v>
      </c>
      <c r="Z271" s="31" t="s">
        <v>6625</v>
      </c>
      <c r="AA271" s="31" t="s">
        <v>635</v>
      </c>
      <c r="AB271" s="102" t="s">
        <v>2224</v>
      </c>
      <c r="AC271" s="1" t="s">
        <v>1132</v>
      </c>
      <c r="AD271" s="98" t="s">
        <v>1791</v>
      </c>
      <c r="AE271" s="1" t="s">
        <v>1791</v>
      </c>
      <c r="AF271" s="4" t="s">
        <v>1791</v>
      </c>
      <c r="AG271" s="1" t="s">
        <v>1596</v>
      </c>
      <c r="AH271" s="1" t="s">
        <v>174</v>
      </c>
      <c r="AI271" s="1" t="s">
        <v>3082</v>
      </c>
      <c r="AJ271" s="1" t="s">
        <v>379</v>
      </c>
    </row>
    <row r="272" spans="1:36" ht="126" customHeight="1" x14ac:dyDescent="0.2">
      <c r="A272" s="123">
        <v>271</v>
      </c>
      <c r="B272" s="3" t="s">
        <v>2392</v>
      </c>
      <c r="C272" s="2" t="s">
        <v>2254</v>
      </c>
      <c r="D272" s="144"/>
      <c r="E272" s="108" t="s">
        <v>2510</v>
      </c>
      <c r="F272" s="168" t="s">
        <v>1859</v>
      </c>
      <c r="G272" s="22">
        <v>6</v>
      </c>
      <c r="H272" s="1" t="s">
        <v>1161</v>
      </c>
      <c r="I272" s="1" t="s">
        <v>4680</v>
      </c>
      <c r="J272" s="1" t="s">
        <v>1188</v>
      </c>
      <c r="K272" s="1" t="s">
        <v>797</v>
      </c>
      <c r="L272" s="42" t="s">
        <v>798</v>
      </c>
      <c r="M272" s="48">
        <v>-140</v>
      </c>
      <c r="N272" s="55" t="s">
        <v>1217</v>
      </c>
      <c r="O272" s="1" t="s">
        <v>2394</v>
      </c>
      <c r="P272" s="1" t="s">
        <v>379</v>
      </c>
      <c r="Q272" s="1" t="s">
        <v>379</v>
      </c>
      <c r="R272" s="1" t="s">
        <v>1507</v>
      </c>
      <c r="S272" s="1" t="s">
        <v>1508</v>
      </c>
      <c r="T272" s="1" t="s">
        <v>275</v>
      </c>
      <c r="U272" s="89" t="s">
        <v>379</v>
      </c>
      <c r="V272" s="1" t="s">
        <v>379</v>
      </c>
      <c r="W272" s="1" t="s">
        <v>379</v>
      </c>
      <c r="X272" s="1" t="s">
        <v>382</v>
      </c>
      <c r="Y272" s="1" t="s">
        <v>1958</v>
      </c>
      <c r="Z272" s="31" t="s">
        <v>6625</v>
      </c>
      <c r="AA272" s="31" t="s">
        <v>635</v>
      </c>
      <c r="AB272" s="102" t="s">
        <v>2511</v>
      </c>
      <c r="AC272" s="1" t="s">
        <v>1132</v>
      </c>
      <c r="AD272" s="98">
        <v>7107</v>
      </c>
      <c r="AE272" s="1" t="s">
        <v>1959</v>
      </c>
      <c r="AF272" s="4">
        <v>11935.61872909699</v>
      </c>
      <c r="AG272" s="1" t="s">
        <v>1596</v>
      </c>
      <c r="AH272" s="1" t="s">
        <v>174</v>
      </c>
      <c r="AI272" s="1" t="s">
        <v>3082</v>
      </c>
      <c r="AJ272" s="1" t="s">
        <v>379</v>
      </c>
    </row>
    <row r="273" spans="1:36" ht="126" customHeight="1" x14ac:dyDescent="0.2">
      <c r="A273" s="123">
        <v>272</v>
      </c>
      <c r="B273" s="3" t="s">
        <v>2392</v>
      </c>
      <c r="C273" s="2" t="s">
        <v>2255</v>
      </c>
      <c r="D273" s="144"/>
      <c r="E273" s="108" t="s">
        <v>1625</v>
      </c>
      <c r="F273" s="168" t="s">
        <v>1860</v>
      </c>
      <c r="G273" s="22">
        <v>7</v>
      </c>
      <c r="H273" s="1" t="s">
        <v>1161</v>
      </c>
      <c r="I273" s="1" t="s">
        <v>4619</v>
      </c>
      <c r="J273" s="1" t="s">
        <v>1188</v>
      </c>
      <c r="K273" s="1" t="s">
        <v>800</v>
      </c>
      <c r="L273" s="42" t="s">
        <v>801</v>
      </c>
      <c r="M273" s="48">
        <v>-140</v>
      </c>
      <c r="N273" s="55" t="s">
        <v>1217</v>
      </c>
      <c r="O273" s="1" t="s">
        <v>2394</v>
      </c>
      <c r="P273" s="1" t="s">
        <v>379</v>
      </c>
      <c r="Q273" s="1" t="s">
        <v>379</v>
      </c>
      <c r="R273" s="1" t="s">
        <v>1507</v>
      </c>
      <c r="S273" s="1" t="s">
        <v>1508</v>
      </c>
      <c r="T273" s="1" t="s">
        <v>275</v>
      </c>
      <c r="U273" s="89" t="s">
        <v>379</v>
      </c>
      <c r="V273" s="1" t="s">
        <v>379</v>
      </c>
      <c r="W273" s="1" t="s">
        <v>379</v>
      </c>
      <c r="X273" s="1" t="s">
        <v>382</v>
      </c>
      <c r="Y273" s="1" t="s">
        <v>1548</v>
      </c>
      <c r="Z273" s="31" t="s">
        <v>6625</v>
      </c>
      <c r="AA273" s="31" t="s">
        <v>635</v>
      </c>
      <c r="AB273" s="102" t="s">
        <v>2224</v>
      </c>
      <c r="AC273" s="1" t="s">
        <v>1132</v>
      </c>
      <c r="AD273" s="98" t="s">
        <v>1791</v>
      </c>
      <c r="AE273" s="1" t="s">
        <v>1791</v>
      </c>
      <c r="AF273" s="4" t="s">
        <v>1791</v>
      </c>
      <c r="AG273" s="1" t="s">
        <v>1596</v>
      </c>
      <c r="AH273" s="1" t="s">
        <v>174</v>
      </c>
      <c r="AI273" s="1" t="s">
        <v>3082</v>
      </c>
      <c r="AJ273" s="1" t="s">
        <v>379</v>
      </c>
    </row>
    <row r="274" spans="1:36" ht="126" customHeight="1" x14ac:dyDescent="0.2">
      <c r="A274" s="123">
        <v>273</v>
      </c>
      <c r="B274" s="3" t="s">
        <v>2392</v>
      </c>
      <c r="C274" s="2" t="s">
        <v>2598</v>
      </c>
      <c r="D274" s="144"/>
      <c r="E274" s="108" t="s">
        <v>2510</v>
      </c>
      <c r="F274" s="168" t="s">
        <v>1859</v>
      </c>
      <c r="G274" s="22">
        <v>7</v>
      </c>
      <c r="H274" s="1" t="s">
        <v>1161</v>
      </c>
      <c r="I274" s="1" t="s">
        <v>4682</v>
      </c>
      <c r="J274" s="1" t="s">
        <v>1188</v>
      </c>
      <c r="K274" s="1" t="s">
        <v>802</v>
      </c>
      <c r="L274" s="42" t="s">
        <v>803</v>
      </c>
      <c r="M274" s="48">
        <v>-140</v>
      </c>
      <c r="N274" s="55" t="s">
        <v>1217</v>
      </c>
      <c r="O274" s="1" t="s">
        <v>2394</v>
      </c>
      <c r="P274" s="1" t="s">
        <v>379</v>
      </c>
      <c r="Q274" s="1" t="s">
        <v>379</v>
      </c>
      <c r="R274" s="1" t="s">
        <v>1507</v>
      </c>
      <c r="S274" s="1" t="s">
        <v>1508</v>
      </c>
      <c r="T274" s="1" t="s">
        <v>275</v>
      </c>
      <c r="U274" s="89" t="s">
        <v>379</v>
      </c>
      <c r="V274" s="1" t="s">
        <v>379</v>
      </c>
      <c r="W274" s="1" t="s">
        <v>379</v>
      </c>
      <c r="X274" s="1" t="s">
        <v>382</v>
      </c>
      <c r="Y274" s="1" t="s">
        <v>1291</v>
      </c>
      <c r="Z274" s="31" t="s">
        <v>6625</v>
      </c>
      <c r="AA274" s="31" t="s">
        <v>635</v>
      </c>
      <c r="AB274" s="102" t="s">
        <v>2511</v>
      </c>
      <c r="AC274" s="1" t="s">
        <v>1132</v>
      </c>
      <c r="AD274" s="98">
        <v>7943</v>
      </c>
      <c r="AE274" s="1" t="s">
        <v>1490</v>
      </c>
      <c r="AF274" s="4">
        <v>12959.866220735787</v>
      </c>
      <c r="AG274" s="1" t="s">
        <v>1596</v>
      </c>
      <c r="AH274" s="1" t="s">
        <v>174</v>
      </c>
      <c r="AI274" s="1" t="s">
        <v>3082</v>
      </c>
      <c r="AJ274" s="1" t="s">
        <v>379</v>
      </c>
    </row>
    <row r="275" spans="1:36" ht="126" customHeight="1" x14ac:dyDescent="0.2">
      <c r="A275" s="123">
        <v>274</v>
      </c>
      <c r="B275" s="3" t="s">
        <v>2392</v>
      </c>
      <c r="C275" s="2" t="s">
        <v>2599</v>
      </c>
      <c r="D275" s="144"/>
      <c r="E275" s="108" t="s">
        <v>1625</v>
      </c>
      <c r="F275" s="168" t="s">
        <v>1860</v>
      </c>
      <c r="G275" s="22">
        <v>8</v>
      </c>
      <c r="H275" s="1" t="s">
        <v>1161</v>
      </c>
      <c r="I275" s="1" t="s">
        <v>4620</v>
      </c>
      <c r="J275" s="1" t="s">
        <v>1188</v>
      </c>
      <c r="K275" s="1" t="s">
        <v>806</v>
      </c>
      <c r="L275" s="42" t="s">
        <v>807</v>
      </c>
      <c r="M275" s="48">
        <v>-140</v>
      </c>
      <c r="N275" s="55" t="s">
        <v>1217</v>
      </c>
      <c r="O275" s="1" t="s">
        <v>2394</v>
      </c>
      <c r="P275" s="1" t="s">
        <v>379</v>
      </c>
      <c r="Q275" s="1" t="s">
        <v>379</v>
      </c>
      <c r="R275" s="1" t="s">
        <v>1507</v>
      </c>
      <c r="S275" s="1" t="s">
        <v>1508</v>
      </c>
      <c r="T275" s="1" t="s">
        <v>275</v>
      </c>
      <c r="U275" s="89" t="s">
        <v>379</v>
      </c>
      <c r="V275" s="1" t="s">
        <v>379</v>
      </c>
      <c r="W275" s="1" t="s">
        <v>379</v>
      </c>
      <c r="X275" s="1" t="s">
        <v>382</v>
      </c>
      <c r="Y275" s="1" t="s">
        <v>1548</v>
      </c>
      <c r="Z275" s="31" t="s">
        <v>6625</v>
      </c>
      <c r="AA275" s="31" t="s">
        <v>635</v>
      </c>
      <c r="AB275" s="102" t="s">
        <v>2224</v>
      </c>
      <c r="AC275" s="1" t="s">
        <v>1132</v>
      </c>
      <c r="AD275" s="98" t="s">
        <v>1791</v>
      </c>
      <c r="AE275" s="1" t="s">
        <v>1791</v>
      </c>
      <c r="AF275" s="4" t="s">
        <v>1791</v>
      </c>
      <c r="AG275" s="1" t="s">
        <v>1596</v>
      </c>
      <c r="AH275" s="1" t="s">
        <v>174</v>
      </c>
      <c r="AI275" s="1" t="s">
        <v>3082</v>
      </c>
      <c r="AJ275" s="1" t="s">
        <v>379</v>
      </c>
    </row>
    <row r="276" spans="1:36" ht="126" customHeight="1" x14ac:dyDescent="0.2">
      <c r="A276" s="123">
        <v>275</v>
      </c>
      <c r="B276" s="3" t="s">
        <v>2392</v>
      </c>
      <c r="C276" s="2" t="s">
        <v>2600</v>
      </c>
      <c r="D276" s="144"/>
      <c r="E276" s="108" t="s">
        <v>2510</v>
      </c>
      <c r="F276" s="168" t="s">
        <v>1859</v>
      </c>
      <c r="G276" s="22">
        <v>8</v>
      </c>
      <c r="H276" s="1" t="s">
        <v>1161</v>
      </c>
      <c r="I276" s="1" t="s">
        <v>4684</v>
      </c>
      <c r="J276" s="1" t="s">
        <v>1188</v>
      </c>
      <c r="K276" s="1" t="s">
        <v>808</v>
      </c>
      <c r="L276" s="42" t="s">
        <v>809</v>
      </c>
      <c r="M276" s="48">
        <v>-140</v>
      </c>
      <c r="N276" s="55" t="s">
        <v>1217</v>
      </c>
      <c r="O276" s="1" t="s">
        <v>2394</v>
      </c>
      <c r="P276" s="1" t="s">
        <v>379</v>
      </c>
      <c r="Q276" s="1" t="s">
        <v>379</v>
      </c>
      <c r="R276" s="1" t="s">
        <v>1507</v>
      </c>
      <c r="S276" s="1" t="s">
        <v>1508</v>
      </c>
      <c r="T276" s="1" t="s">
        <v>275</v>
      </c>
      <c r="U276" s="89" t="s">
        <v>379</v>
      </c>
      <c r="V276" s="1" t="s">
        <v>379</v>
      </c>
      <c r="W276" s="1" t="s">
        <v>379</v>
      </c>
      <c r="X276" s="1" t="s">
        <v>382</v>
      </c>
      <c r="Y276" s="1" t="s">
        <v>1963</v>
      </c>
      <c r="Z276" s="31" t="s">
        <v>6625</v>
      </c>
      <c r="AA276" s="31" t="s">
        <v>635</v>
      </c>
      <c r="AB276" s="102" t="s">
        <v>2511</v>
      </c>
      <c r="AC276" s="1" t="s">
        <v>1132</v>
      </c>
      <c r="AD276" s="98">
        <v>8612</v>
      </c>
      <c r="AE276" s="1" t="s">
        <v>1964</v>
      </c>
      <c r="AF276" s="4">
        <v>13854.515050167225</v>
      </c>
      <c r="AG276" s="1" t="s">
        <v>1596</v>
      </c>
      <c r="AH276" s="1" t="s">
        <v>174</v>
      </c>
      <c r="AI276" s="1" t="s">
        <v>3082</v>
      </c>
      <c r="AJ276" s="1" t="s">
        <v>379</v>
      </c>
    </row>
    <row r="277" spans="1:36" ht="126" customHeight="1" x14ac:dyDescent="0.2">
      <c r="A277" s="123">
        <v>276</v>
      </c>
      <c r="B277" s="3" t="s">
        <v>2392</v>
      </c>
      <c r="C277" s="2" t="s">
        <v>2601</v>
      </c>
      <c r="D277" s="144"/>
      <c r="E277" s="108" t="s">
        <v>1625</v>
      </c>
      <c r="F277" s="168" t="s">
        <v>1860</v>
      </c>
      <c r="G277" s="22">
        <v>10</v>
      </c>
      <c r="H277" s="1" t="s">
        <v>1161</v>
      </c>
      <c r="I277" s="1" t="s">
        <v>4621</v>
      </c>
      <c r="J277" s="1" t="s">
        <v>1188</v>
      </c>
      <c r="K277" s="1" t="s">
        <v>1603</v>
      </c>
      <c r="L277" s="42" t="s">
        <v>1604</v>
      </c>
      <c r="M277" s="48">
        <v>-140</v>
      </c>
      <c r="N277" s="55" t="s">
        <v>1217</v>
      </c>
      <c r="O277" s="1" t="s">
        <v>2394</v>
      </c>
      <c r="P277" s="1" t="s">
        <v>379</v>
      </c>
      <c r="Q277" s="1" t="s">
        <v>379</v>
      </c>
      <c r="R277" s="1" t="s">
        <v>1507</v>
      </c>
      <c r="S277" s="1" t="s">
        <v>1508</v>
      </c>
      <c r="T277" s="1" t="s">
        <v>275</v>
      </c>
      <c r="U277" s="89" t="s">
        <v>379</v>
      </c>
      <c r="V277" s="1" t="s">
        <v>379</v>
      </c>
      <c r="W277" s="1" t="s">
        <v>379</v>
      </c>
      <c r="X277" s="1" t="s">
        <v>382</v>
      </c>
      <c r="Y277" s="1" t="s">
        <v>1548</v>
      </c>
      <c r="Z277" s="31" t="s">
        <v>6625</v>
      </c>
      <c r="AA277" s="31" t="s">
        <v>635</v>
      </c>
      <c r="AB277" s="102" t="s">
        <v>2224</v>
      </c>
      <c r="AC277" s="1" t="s">
        <v>1132</v>
      </c>
      <c r="AD277" s="98" t="s">
        <v>1791</v>
      </c>
      <c r="AE277" s="1" t="s">
        <v>1791</v>
      </c>
      <c r="AF277" s="4" t="s">
        <v>1791</v>
      </c>
      <c r="AG277" s="1" t="s">
        <v>1596</v>
      </c>
      <c r="AH277" s="1" t="s">
        <v>174</v>
      </c>
      <c r="AI277" s="1" t="s">
        <v>3082</v>
      </c>
      <c r="AJ277" s="1" t="s">
        <v>379</v>
      </c>
    </row>
    <row r="278" spans="1:36" ht="126" customHeight="1" x14ac:dyDescent="0.2">
      <c r="A278" s="123">
        <v>277</v>
      </c>
      <c r="B278" s="3" t="s">
        <v>2392</v>
      </c>
      <c r="C278" s="2" t="s">
        <v>2602</v>
      </c>
      <c r="D278" s="144"/>
      <c r="E278" s="108" t="s">
        <v>2510</v>
      </c>
      <c r="F278" s="168" t="s">
        <v>1859</v>
      </c>
      <c r="G278" s="22">
        <v>10</v>
      </c>
      <c r="H278" s="1" t="s">
        <v>1161</v>
      </c>
      <c r="I278" s="1" t="s">
        <v>4686</v>
      </c>
      <c r="J278" s="1" t="s">
        <v>1188</v>
      </c>
      <c r="K278" s="1" t="s">
        <v>1605</v>
      </c>
      <c r="L278" s="42" t="s">
        <v>1606</v>
      </c>
      <c r="M278" s="48">
        <v>-140</v>
      </c>
      <c r="N278" s="55" t="s">
        <v>1217</v>
      </c>
      <c r="O278" s="1" t="s">
        <v>2394</v>
      </c>
      <c r="P278" s="1" t="s">
        <v>379</v>
      </c>
      <c r="Q278" s="1" t="s">
        <v>379</v>
      </c>
      <c r="R278" s="1" t="s">
        <v>1507</v>
      </c>
      <c r="S278" s="1" t="s">
        <v>1508</v>
      </c>
      <c r="T278" s="1" t="s">
        <v>275</v>
      </c>
      <c r="U278" s="89" t="s">
        <v>379</v>
      </c>
      <c r="V278" s="1" t="s">
        <v>379</v>
      </c>
      <c r="W278" s="1" t="s">
        <v>379</v>
      </c>
      <c r="X278" s="1" t="s">
        <v>382</v>
      </c>
      <c r="Y278" s="1" t="s">
        <v>1963</v>
      </c>
      <c r="Z278" s="31" t="s">
        <v>6625</v>
      </c>
      <c r="AA278" s="31" t="s">
        <v>635</v>
      </c>
      <c r="AB278" s="102" t="s">
        <v>2511</v>
      </c>
      <c r="AC278" s="1" t="s">
        <v>1132</v>
      </c>
      <c r="AD278" s="98">
        <v>9615</v>
      </c>
      <c r="AE278" s="1" t="s">
        <v>258</v>
      </c>
      <c r="AF278" s="4">
        <v>15384.615384615385</v>
      </c>
      <c r="AG278" s="1" t="s">
        <v>1596</v>
      </c>
      <c r="AH278" s="1" t="s">
        <v>174</v>
      </c>
      <c r="AI278" s="1" t="s">
        <v>3082</v>
      </c>
      <c r="AJ278" s="1" t="s">
        <v>379</v>
      </c>
    </row>
    <row r="279" spans="1:36" ht="126" customHeight="1" x14ac:dyDescent="0.2">
      <c r="A279" s="123">
        <v>278</v>
      </c>
      <c r="B279" s="3" t="s">
        <v>2392</v>
      </c>
      <c r="C279" s="2" t="s">
        <v>2603</v>
      </c>
      <c r="D279" s="144"/>
      <c r="E279" s="108" t="s">
        <v>1625</v>
      </c>
      <c r="F279" s="168" t="s">
        <v>1860</v>
      </c>
      <c r="G279" s="22">
        <v>12</v>
      </c>
      <c r="H279" s="1" t="s">
        <v>1161</v>
      </c>
      <c r="I279" s="1" t="s">
        <v>4622</v>
      </c>
      <c r="J279" s="1" t="s">
        <v>1188</v>
      </c>
      <c r="K279" s="1" t="s">
        <v>1609</v>
      </c>
      <c r="L279" s="42" t="s">
        <v>1610</v>
      </c>
      <c r="M279" s="48">
        <v>-140</v>
      </c>
      <c r="N279" s="55" t="s">
        <v>1217</v>
      </c>
      <c r="O279" s="1" t="s">
        <v>2394</v>
      </c>
      <c r="P279" s="1" t="s">
        <v>379</v>
      </c>
      <c r="Q279" s="1" t="s">
        <v>379</v>
      </c>
      <c r="R279" s="1" t="s">
        <v>1507</v>
      </c>
      <c r="S279" s="1" t="s">
        <v>1508</v>
      </c>
      <c r="T279" s="1" t="s">
        <v>275</v>
      </c>
      <c r="U279" s="89" t="s">
        <v>379</v>
      </c>
      <c r="V279" s="1" t="s">
        <v>379</v>
      </c>
      <c r="W279" s="1" t="s">
        <v>379</v>
      </c>
      <c r="X279" s="1" t="s">
        <v>382</v>
      </c>
      <c r="Y279" s="1" t="s">
        <v>1548</v>
      </c>
      <c r="Z279" s="31" t="s">
        <v>6625</v>
      </c>
      <c r="AA279" s="31" t="s">
        <v>635</v>
      </c>
      <c r="AB279" s="102" t="s">
        <v>2224</v>
      </c>
      <c r="AC279" s="1" t="s">
        <v>1132</v>
      </c>
      <c r="AD279" s="98" t="s">
        <v>1791</v>
      </c>
      <c r="AE279" s="1" t="s">
        <v>1791</v>
      </c>
      <c r="AF279" s="4" t="s">
        <v>1791</v>
      </c>
      <c r="AG279" s="1" t="s">
        <v>1596</v>
      </c>
      <c r="AH279" s="1" t="s">
        <v>174</v>
      </c>
      <c r="AI279" s="1" t="s">
        <v>3082</v>
      </c>
      <c r="AJ279" s="1" t="s">
        <v>379</v>
      </c>
    </row>
    <row r="280" spans="1:36" ht="126" customHeight="1" x14ac:dyDescent="0.2">
      <c r="A280" s="123">
        <v>279</v>
      </c>
      <c r="B280" s="3" t="s">
        <v>2392</v>
      </c>
      <c r="C280" s="2" t="s">
        <v>2604</v>
      </c>
      <c r="D280" s="144"/>
      <c r="E280" s="108" t="s">
        <v>2510</v>
      </c>
      <c r="F280" s="168" t="s">
        <v>1859</v>
      </c>
      <c r="G280" s="22">
        <v>12</v>
      </c>
      <c r="H280" s="1" t="s">
        <v>1161</v>
      </c>
      <c r="I280" s="1" t="s">
        <v>4688</v>
      </c>
      <c r="J280" s="1" t="s">
        <v>1188</v>
      </c>
      <c r="K280" s="1" t="s">
        <v>1293</v>
      </c>
      <c r="L280" s="42" t="s">
        <v>1294</v>
      </c>
      <c r="M280" s="48">
        <v>-140</v>
      </c>
      <c r="N280" s="55" t="s">
        <v>1217</v>
      </c>
      <c r="O280" s="1" t="s">
        <v>2394</v>
      </c>
      <c r="P280" s="1" t="s">
        <v>379</v>
      </c>
      <c r="Q280" s="1" t="s">
        <v>379</v>
      </c>
      <c r="R280" s="1" t="s">
        <v>1507</v>
      </c>
      <c r="S280" s="1" t="s">
        <v>1508</v>
      </c>
      <c r="T280" s="1" t="s">
        <v>275</v>
      </c>
      <c r="U280" s="89" t="s">
        <v>379</v>
      </c>
      <c r="V280" s="1" t="s">
        <v>379</v>
      </c>
      <c r="W280" s="1" t="s">
        <v>379</v>
      </c>
      <c r="X280" s="1" t="s">
        <v>382</v>
      </c>
      <c r="Y280" s="1" t="s">
        <v>1963</v>
      </c>
      <c r="Z280" s="31" t="s">
        <v>6625</v>
      </c>
      <c r="AA280" s="31" t="s">
        <v>635</v>
      </c>
      <c r="AB280" s="102" t="s">
        <v>2511</v>
      </c>
      <c r="AC280" s="1" t="s">
        <v>1132</v>
      </c>
      <c r="AD280" s="98">
        <v>11706</v>
      </c>
      <c r="AE280" s="1" t="s">
        <v>1432</v>
      </c>
      <c r="AF280" s="4">
        <v>18528.428093645485</v>
      </c>
      <c r="AG280" s="1" t="s">
        <v>1596</v>
      </c>
      <c r="AH280" s="1" t="s">
        <v>174</v>
      </c>
      <c r="AI280" s="1" t="s">
        <v>3082</v>
      </c>
      <c r="AJ280" s="1" t="s">
        <v>379</v>
      </c>
    </row>
    <row r="281" spans="1:36" ht="126" customHeight="1" x14ac:dyDescent="0.2">
      <c r="A281" s="123">
        <v>280</v>
      </c>
      <c r="B281" s="3" t="s">
        <v>2392</v>
      </c>
      <c r="C281" s="2" t="s">
        <v>2605</v>
      </c>
      <c r="D281" s="144"/>
      <c r="E281" s="108" t="s">
        <v>1625</v>
      </c>
      <c r="F281" s="168" t="s">
        <v>1860</v>
      </c>
      <c r="G281" s="22">
        <v>14</v>
      </c>
      <c r="H281" s="1" t="s">
        <v>1161</v>
      </c>
      <c r="I281" s="1" t="s">
        <v>4623</v>
      </c>
      <c r="J281" s="1" t="s">
        <v>1188</v>
      </c>
      <c r="K281" s="1" t="s">
        <v>2606</v>
      </c>
      <c r="L281" s="42" t="s">
        <v>2030</v>
      </c>
      <c r="M281" s="48">
        <v>-140</v>
      </c>
      <c r="N281" s="55" t="s">
        <v>1217</v>
      </c>
      <c r="O281" s="1" t="s">
        <v>2394</v>
      </c>
      <c r="P281" s="1" t="s">
        <v>379</v>
      </c>
      <c r="Q281" s="1" t="s">
        <v>379</v>
      </c>
      <c r="R281" s="1" t="s">
        <v>1507</v>
      </c>
      <c r="S281" s="1" t="s">
        <v>1508</v>
      </c>
      <c r="T281" s="1" t="s">
        <v>275</v>
      </c>
      <c r="U281" s="89" t="s">
        <v>379</v>
      </c>
      <c r="V281" s="1" t="s">
        <v>379</v>
      </c>
      <c r="W281" s="1" t="s">
        <v>379</v>
      </c>
      <c r="X281" s="1" t="s">
        <v>382</v>
      </c>
      <c r="Y281" s="1" t="s">
        <v>1548</v>
      </c>
      <c r="Z281" s="31" t="s">
        <v>6625</v>
      </c>
      <c r="AA281" s="31" t="s">
        <v>635</v>
      </c>
      <c r="AB281" s="102" t="s">
        <v>2224</v>
      </c>
      <c r="AC281" s="1" t="s">
        <v>1132</v>
      </c>
      <c r="AD281" s="98" t="s">
        <v>1791</v>
      </c>
      <c r="AE281" s="1" t="s">
        <v>1791</v>
      </c>
      <c r="AF281" s="4" t="s">
        <v>1791</v>
      </c>
      <c r="AG281" s="1" t="s">
        <v>1596</v>
      </c>
      <c r="AH281" s="1" t="s">
        <v>174</v>
      </c>
      <c r="AI281" s="1" t="s">
        <v>3082</v>
      </c>
      <c r="AJ281" s="1" t="s">
        <v>379</v>
      </c>
    </row>
    <row r="282" spans="1:36" ht="126" customHeight="1" x14ac:dyDescent="0.2">
      <c r="A282" s="123">
        <v>281</v>
      </c>
      <c r="B282" s="3" t="s">
        <v>2392</v>
      </c>
      <c r="C282" s="2" t="s">
        <v>2607</v>
      </c>
      <c r="D282" s="144"/>
      <c r="E282" s="108" t="s">
        <v>2510</v>
      </c>
      <c r="F282" s="168" t="s">
        <v>1859</v>
      </c>
      <c r="G282" s="22">
        <v>14</v>
      </c>
      <c r="H282" s="1" t="s">
        <v>1161</v>
      </c>
      <c r="I282" s="1" t="s">
        <v>4690</v>
      </c>
      <c r="J282" s="1" t="s">
        <v>1188</v>
      </c>
      <c r="K282" s="1" t="s">
        <v>2031</v>
      </c>
      <c r="L282" s="42" t="s">
        <v>2032</v>
      </c>
      <c r="M282" s="48">
        <v>-140</v>
      </c>
      <c r="N282" s="55" t="s">
        <v>1217</v>
      </c>
      <c r="O282" s="1" t="s">
        <v>2394</v>
      </c>
      <c r="P282" s="1" t="s">
        <v>379</v>
      </c>
      <c r="Q282" s="1" t="s">
        <v>379</v>
      </c>
      <c r="R282" s="1" t="s">
        <v>1507</v>
      </c>
      <c r="S282" s="1" t="s">
        <v>1508</v>
      </c>
      <c r="T282" s="1" t="s">
        <v>275</v>
      </c>
      <c r="U282" s="89" t="s">
        <v>379</v>
      </c>
      <c r="V282" s="1" t="s">
        <v>379</v>
      </c>
      <c r="W282" s="1" t="s">
        <v>379</v>
      </c>
      <c r="X282" s="1" t="s">
        <v>382</v>
      </c>
      <c r="Y282" s="1" t="s">
        <v>1963</v>
      </c>
      <c r="Z282" s="31" t="s">
        <v>6625</v>
      </c>
      <c r="AA282" s="31" t="s">
        <v>635</v>
      </c>
      <c r="AB282" s="102" t="s">
        <v>2511</v>
      </c>
      <c r="AC282" s="1" t="s">
        <v>1132</v>
      </c>
      <c r="AD282" s="98">
        <v>12960</v>
      </c>
      <c r="AE282" s="1" t="s">
        <v>172</v>
      </c>
      <c r="AF282" s="4">
        <v>20510.033444816054</v>
      </c>
      <c r="AG282" s="1" t="s">
        <v>1596</v>
      </c>
      <c r="AH282" s="1" t="s">
        <v>174</v>
      </c>
      <c r="AI282" s="1" t="s">
        <v>3082</v>
      </c>
      <c r="AJ282" s="1" t="s">
        <v>379</v>
      </c>
    </row>
    <row r="283" spans="1:36" ht="126" customHeight="1" x14ac:dyDescent="0.2">
      <c r="A283" s="123">
        <v>282</v>
      </c>
      <c r="B283" s="3" t="s">
        <v>2392</v>
      </c>
      <c r="C283" s="2" t="s">
        <v>2608</v>
      </c>
      <c r="D283" s="144"/>
      <c r="E283" s="108" t="s">
        <v>1625</v>
      </c>
      <c r="F283" s="168" t="s">
        <v>1860</v>
      </c>
      <c r="G283" s="22">
        <v>17</v>
      </c>
      <c r="H283" s="1" t="s">
        <v>1161</v>
      </c>
      <c r="I283" s="1" t="s">
        <v>4624</v>
      </c>
      <c r="J283" s="1" t="s">
        <v>1188</v>
      </c>
      <c r="K283" s="1" t="s">
        <v>2034</v>
      </c>
      <c r="L283" s="42" t="s">
        <v>2035</v>
      </c>
      <c r="M283" s="48">
        <v>-140</v>
      </c>
      <c r="N283" s="55" t="s">
        <v>1217</v>
      </c>
      <c r="O283" s="1" t="s">
        <v>2394</v>
      </c>
      <c r="P283" s="1" t="s">
        <v>379</v>
      </c>
      <c r="Q283" s="1" t="s">
        <v>379</v>
      </c>
      <c r="R283" s="1" t="s">
        <v>1507</v>
      </c>
      <c r="S283" s="1" t="s">
        <v>1508</v>
      </c>
      <c r="T283" s="1" t="s">
        <v>275</v>
      </c>
      <c r="U283" s="89" t="s">
        <v>379</v>
      </c>
      <c r="V283" s="1" t="s">
        <v>379</v>
      </c>
      <c r="W283" s="1" t="s">
        <v>379</v>
      </c>
      <c r="X283" s="1" t="s">
        <v>382</v>
      </c>
      <c r="Y283" s="1" t="s">
        <v>1548</v>
      </c>
      <c r="Z283" s="31" t="s">
        <v>6625</v>
      </c>
      <c r="AA283" s="31" t="s">
        <v>635</v>
      </c>
      <c r="AB283" s="102" t="s">
        <v>2224</v>
      </c>
      <c r="AC283" s="1" t="s">
        <v>1132</v>
      </c>
      <c r="AD283" s="98" t="s">
        <v>1791</v>
      </c>
      <c r="AE283" s="1" t="s">
        <v>1791</v>
      </c>
      <c r="AF283" s="4" t="s">
        <v>1791</v>
      </c>
      <c r="AG283" s="1" t="s">
        <v>1596</v>
      </c>
      <c r="AH283" s="1" t="s">
        <v>174</v>
      </c>
      <c r="AI283" s="1" t="s">
        <v>3082</v>
      </c>
      <c r="AJ283" s="1" t="s">
        <v>379</v>
      </c>
    </row>
    <row r="284" spans="1:36" ht="126" customHeight="1" x14ac:dyDescent="0.2">
      <c r="A284" s="123">
        <v>283</v>
      </c>
      <c r="B284" s="3" t="s">
        <v>2392</v>
      </c>
      <c r="C284" s="2" t="s">
        <v>2609</v>
      </c>
      <c r="D284" s="144"/>
      <c r="E284" s="108" t="s">
        <v>2510</v>
      </c>
      <c r="F284" s="168" t="s">
        <v>1859</v>
      </c>
      <c r="G284" s="22">
        <v>17</v>
      </c>
      <c r="H284" s="1" t="s">
        <v>1161</v>
      </c>
      <c r="I284" s="1" t="s">
        <v>4692</v>
      </c>
      <c r="J284" s="1" t="s">
        <v>1188</v>
      </c>
      <c r="K284" s="1" t="s">
        <v>946</v>
      </c>
      <c r="L284" s="42" t="s">
        <v>947</v>
      </c>
      <c r="M284" s="48">
        <v>-140</v>
      </c>
      <c r="N284" s="55" t="s">
        <v>1217</v>
      </c>
      <c r="O284" s="1" t="s">
        <v>2394</v>
      </c>
      <c r="P284" s="1" t="s">
        <v>379</v>
      </c>
      <c r="Q284" s="1" t="s">
        <v>379</v>
      </c>
      <c r="R284" s="1" t="s">
        <v>1507</v>
      </c>
      <c r="S284" s="1" t="s">
        <v>1508</v>
      </c>
      <c r="T284" s="1" t="s">
        <v>275</v>
      </c>
      <c r="U284" s="89" t="s">
        <v>379</v>
      </c>
      <c r="V284" s="1" t="s">
        <v>379</v>
      </c>
      <c r="W284" s="1" t="s">
        <v>379</v>
      </c>
      <c r="X284" s="1" t="s">
        <v>382</v>
      </c>
      <c r="Y284" s="1" t="s">
        <v>1670</v>
      </c>
      <c r="Z284" s="31" t="s">
        <v>6625</v>
      </c>
      <c r="AA284" s="31" t="s">
        <v>635</v>
      </c>
      <c r="AB284" s="102" t="s">
        <v>2511</v>
      </c>
      <c r="AC284" s="1" t="s">
        <v>1132</v>
      </c>
      <c r="AD284" s="98">
        <v>14381</v>
      </c>
      <c r="AE284" s="1" t="s">
        <v>1671</v>
      </c>
      <c r="AF284" s="4">
        <v>22734.113712374583</v>
      </c>
      <c r="AG284" s="1" t="s">
        <v>1596</v>
      </c>
      <c r="AH284" s="1" t="s">
        <v>174</v>
      </c>
      <c r="AI284" s="1" t="s">
        <v>3082</v>
      </c>
      <c r="AJ284" s="1" t="s">
        <v>379</v>
      </c>
    </row>
    <row r="285" spans="1:36" ht="126" customHeight="1" x14ac:dyDescent="0.2">
      <c r="A285" s="123">
        <v>284</v>
      </c>
      <c r="B285" s="3" t="s">
        <v>2392</v>
      </c>
      <c r="C285" s="2" t="s">
        <v>2610</v>
      </c>
      <c r="D285" s="144"/>
      <c r="E285" s="108" t="s">
        <v>2510</v>
      </c>
      <c r="F285" s="168" t="s">
        <v>1859</v>
      </c>
      <c r="G285" s="22">
        <v>20</v>
      </c>
      <c r="H285" s="1" t="s">
        <v>1161</v>
      </c>
      <c r="I285" s="1" t="s">
        <v>4693</v>
      </c>
      <c r="J285" s="1" t="s">
        <v>1188</v>
      </c>
      <c r="K285" s="1" t="s">
        <v>949</v>
      </c>
      <c r="L285" s="42" t="s">
        <v>950</v>
      </c>
      <c r="M285" s="48">
        <v>-140</v>
      </c>
      <c r="N285" s="55" t="s">
        <v>1217</v>
      </c>
      <c r="O285" s="1" t="s">
        <v>2394</v>
      </c>
      <c r="P285" s="1" t="s">
        <v>379</v>
      </c>
      <c r="Q285" s="1" t="s">
        <v>379</v>
      </c>
      <c r="R285" s="1" t="s">
        <v>1507</v>
      </c>
      <c r="S285" s="1" t="s">
        <v>1508</v>
      </c>
      <c r="T285" s="1" t="s">
        <v>275</v>
      </c>
      <c r="U285" s="89" t="s">
        <v>379</v>
      </c>
      <c r="V285" s="1" t="s">
        <v>379</v>
      </c>
      <c r="W285" s="1" t="s">
        <v>379</v>
      </c>
      <c r="X285" s="1" t="s">
        <v>382</v>
      </c>
      <c r="Y285" s="1" t="s">
        <v>1963</v>
      </c>
      <c r="Z285" s="31" t="s">
        <v>6625</v>
      </c>
      <c r="AA285" s="31" t="s">
        <v>635</v>
      </c>
      <c r="AB285" s="102" t="s">
        <v>2511</v>
      </c>
      <c r="AC285" s="1" t="s">
        <v>1132</v>
      </c>
      <c r="AD285" s="98">
        <v>15886</v>
      </c>
      <c r="AE285" s="1" t="s">
        <v>1983</v>
      </c>
      <c r="AF285" s="4">
        <v>25317.725752508362</v>
      </c>
      <c r="AG285" s="1" t="s">
        <v>1596</v>
      </c>
      <c r="AH285" s="1" t="s">
        <v>174</v>
      </c>
      <c r="AI285" s="1" t="s">
        <v>3082</v>
      </c>
      <c r="AJ285" s="1" t="s">
        <v>379</v>
      </c>
    </row>
    <row r="286" spans="1:36" ht="126" customHeight="1" x14ac:dyDescent="0.2">
      <c r="A286" s="123">
        <v>285</v>
      </c>
      <c r="B286" s="3" t="s">
        <v>2392</v>
      </c>
      <c r="C286" s="2" t="s">
        <v>2611</v>
      </c>
      <c r="D286" s="144"/>
      <c r="E286" s="108" t="s">
        <v>2612</v>
      </c>
      <c r="F286" s="168" t="s">
        <v>1860</v>
      </c>
      <c r="G286" s="22">
        <v>5</v>
      </c>
      <c r="H286" s="1" t="s">
        <v>1161</v>
      </c>
      <c r="I286" s="1" t="s">
        <v>627</v>
      </c>
      <c r="J286" s="1" t="s">
        <v>177</v>
      </c>
      <c r="K286" s="1" t="s">
        <v>628</v>
      </c>
      <c r="L286" s="42" t="s">
        <v>629</v>
      </c>
      <c r="M286" s="48">
        <v>-143</v>
      </c>
      <c r="N286" s="55" t="s">
        <v>1217</v>
      </c>
      <c r="O286" s="1" t="s">
        <v>2394</v>
      </c>
      <c r="P286" s="1" t="s">
        <v>379</v>
      </c>
      <c r="Q286" s="1" t="s">
        <v>379</v>
      </c>
      <c r="R286" s="1" t="s">
        <v>1507</v>
      </c>
      <c r="S286" s="1" t="s">
        <v>1508</v>
      </c>
      <c r="T286" s="1" t="s">
        <v>275</v>
      </c>
      <c r="U286" s="89" t="s">
        <v>379</v>
      </c>
      <c r="V286" s="1" t="s">
        <v>379</v>
      </c>
      <c r="W286" s="1" t="s">
        <v>379</v>
      </c>
      <c r="X286" s="1" t="s">
        <v>382</v>
      </c>
      <c r="Y286" s="1" t="s">
        <v>277</v>
      </c>
      <c r="Z286" s="31" t="s">
        <v>6625</v>
      </c>
      <c r="AA286" s="31" t="s">
        <v>635</v>
      </c>
      <c r="AB286" s="102" t="s">
        <v>2224</v>
      </c>
      <c r="AC286" s="1" t="s">
        <v>1132</v>
      </c>
      <c r="AD286" s="98" t="s">
        <v>1791</v>
      </c>
      <c r="AE286" s="1" t="s">
        <v>1791</v>
      </c>
      <c r="AF286" s="4" t="s">
        <v>1791</v>
      </c>
      <c r="AG286" s="1" t="s">
        <v>1596</v>
      </c>
      <c r="AH286" s="1" t="s">
        <v>174</v>
      </c>
      <c r="AI286" s="1" t="s">
        <v>3082</v>
      </c>
      <c r="AJ286" s="1" t="s">
        <v>379</v>
      </c>
    </row>
    <row r="287" spans="1:36" ht="126" customHeight="1" x14ac:dyDescent="0.2">
      <c r="A287" s="123">
        <v>286</v>
      </c>
      <c r="B287" s="3" t="s">
        <v>2392</v>
      </c>
      <c r="C287" s="2" t="s">
        <v>1847</v>
      </c>
      <c r="D287" s="144"/>
      <c r="E287" s="108" t="s">
        <v>1848</v>
      </c>
      <c r="F287" s="168" t="s">
        <v>1859</v>
      </c>
      <c r="G287" s="22">
        <v>5</v>
      </c>
      <c r="H287" s="1" t="s">
        <v>1161</v>
      </c>
      <c r="I287" s="1" t="s">
        <v>176</v>
      </c>
      <c r="J287" s="1" t="s">
        <v>177</v>
      </c>
      <c r="K287" s="1" t="s">
        <v>178</v>
      </c>
      <c r="L287" s="42" t="s">
        <v>179</v>
      </c>
      <c r="M287" s="48">
        <v>-143</v>
      </c>
      <c r="N287" s="55" t="s">
        <v>1217</v>
      </c>
      <c r="O287" s="1" t="s">
        <v>2394</v>
      </c>
      <c r="P287" s="1" t="s">
        <v>379</v>
      </c>
      <c r="Q287" s="1" t="s">
        <v>379</v>
      </c>
      <c r="R287" s="1" t="s">
        <v>1507</v>
      </c>
      <c r="S287" s="1" t="s">
        <v>1508</v>
      </c>
      <c r="T287" s="1" t="s">
        <v>275</v>
      </c>
      <c r="U287" s="89" t="s">
        <v>379</v>
      </c>
      <c r="V287" s="1" t="s">
        <v>379</v>
      </c>
      <c r="W287" s="1" t="s">
        <v>379</v>
      </c>
      <c r="X287" s="1" t="s">
        <v>382</v>
      </c>
      <c r="Y287" s="1" t="s">
        <v>1291</v>
      </c>
      <c r="Z287" s="31" t="s">
        <v>6625</v>
      </c>
      <c r="AA287" s="31" t="s">
        <v>635</v>
      </c>
      <c r="AB287" s="102" t="s">
        <v>2511</v>
      </c>
      <c r="AC287" s="1" t="s">
        <v>1132</v>
      </c>
      <c r="AD287" s="98">
        <v>6438</v>
      </c>
      <c r="AE287" s="1" t="s">
        <v>1285</v>
      </c>
      <c r="AF287" s="4">
        <v>11078.595317725752</v>
      </c>
      <c r="AG287" s="1" t="s">
        <v>1596</v>
      </c>
      <c r="AH287" s="1" t="s">
        <v>174</v>
      </c>
      <c r="AI287" s="1" t="s">
        <v>3082</v>
      </c>
      <c r="AJ287" s="1" t="s">
        <v>379</v>
      </c>
    </row>
    <row r="288" spans="1:36" ht="126" customHeight="1" x14ac:dyDescent="0.2">
      <c r="A288" s="123">
        <v>287</v>
      </c>
      <c r="B288" s="3" t="s">
        <v>2392</v>
      </c>
      <c r="C288" s="2" t="s">
        <v>1849</v>
      </c>
      <c r="D288" s="144"/>
      <c r="E288" s="108" t="s">
        <v>2612</v>
      </c>
      <c r="F288" s="168" t="s">
        <v>1860</v>
      </c>
      <c r="G288" s="22">
        <v>6</v>
      </c>
      <c r="H288" s="1" t="s">
        <v>1161</v>
      </c>
      <c r="I288" s="1" t="s">
        <v>181</v>
      </c>
      <c r="J288" s="1" t="s">
        <v>177</v>
      </c>
      <c r="K288" s="1" t="s">
        <v>1189</v>
      </c>
      <c r="L288" s="42" t="s">
        <v>1190</v>
      </c>
      <c r="M288" s="48">
        <v>-143</v>
      </c>
      <c r="N288" s="55" t="s">
        <v>1217</v>
      </c>
      <c r="O288" s="1" t="s">
        <v>2394</v>
      </c>
      <c r="P288" s="1" t="s">
        <v>379</v>
      </c>
      <c r="Q288" s="1" t="s">
        <v>379</v>
      </c>
      <c r="R288" s="1" t="s">
        <v>1507</v>
      </c>
      <c r="S288" s="1" t="s">
        <v>1508</v>
      </c>
      <c r="T288" s="1" t="s">
        <v>275</v>
      </c>
      <c r="U288" s="89" t="s">
        <v>379</v>
      </c>
      <c r="V288" s="1" t="s">
        <v>379</v>
      </c>
      <c r="W288" s="1" t="s">
        <v>379</v>
      </c>
      <c r="X288" s="1" t="s">
        <v>382</v>
      </c>
      <c r="Y288" s="1" t="s">
        <v>277</v>
      </c>
      <c r="Z288" s="31" t="s">
        <v>6625</v>
      </c>
      <c r="AA288" s="31" t="s">
        <v>635</v>
      </c>
      <c r="AB288" s="102" t="s">
        <v>2224</v>
      </c>
      <c r="AC288" s="1" t="s">
        <v>1132</v>
      </c>
      <c r="AD288" s="98" t="s">
        <v>1791</v>
      </c>
      <c r="AE288" s="1" t="s">
        <v>1791</v>
      </c>
      <c r="AF288" s="4" t="s">
        <v>1791</v>
      </c>
      <c r="AG288" s="1" t="s">
        <v>1596</v>
      </c>
      <c r="AH288" s="1" t="s">
        <v>174</v>
      </c>
      <c r="AI288" s="1" t="s">
        <v>3082</v>
      </c>
      <c r="AJ288" s="1" t="s">
        <v>379</v>
      </c>
    </row>
    <row r="289" spans="1:36" ht="126" customHeight="1" x14ac:dyDescent="0.2">
      <c r="A289" s="123">
        <v>288</v>
      </c>
      <c r="B289" s="3" t="s">
        <v>2392</v>
      </c>
      <c r="C289" s="2" t="s">
        <v>242</v>
      </c>
      <c r="D289" s="144"/>
      <c r="E289" s="108" t="s">
        <v>1848</v>
      </c>
      <c r="F289" s="168" t="s">
        <v>1859</v>
      </c>
      <c r="G289" s="22">
        <v>6</v>
      </c>
      <c r="H289" s="1" t="s">
        <v>1161</v>
      </c>
      <c r="I289" s="1" t="s">
        <v>182</v>
      </c>
      <c r="J289" s="1" t="s">
        <v>177</v>
      </c>
      <c r="K289" s="1" t="s">
        <v>183</v>
      </c>
      <c r="L289" s="42" t="s">
        <v>184</v>
      </c>
      <c r="M289" s="48">
        <v>-143</v>
      </c>
      <c r="N289" s="55" t="s">
        <v>1217</v>
      </c>
      <c r="O289" s="1" t="s">
        <v>2394</v>
      </c>
      <c r="P289" s="1" t="s">
        <v>379</v>
      </c>
      <c r="Q289" s="1" t="s">
        <v>379</v>
      </c>
      <c r="R289" s="1" t="s">
        <v>1507</v>
      </c>
      <c r="S289" s="1" t="s">
        <v>1508</v>
      </c>
      <c r="T289" s="1" t="s">
        <v>275</v>
      </c>
      <c r="U289" s="89" t="s">
        <v>379</v>
      </c>
      <c r="V289" s="1" t="s">
        <v>379</v>
      </c>
      <c r="W289" s="1" t="s">
        <v>379</v>
      </c>
      <c r="X289" s="1" t="s">
        <v>382</v>
      </c>
      <c r="Y289" s="1" t="s">
        <v>1958</v>
      </c>
      <c r="Z289" s="31" t="s">
        <v>6625</v>
      </c>
      <c r="AA289" s="31" t="s">
        <v>635</v>
      </c>
      <c r="AB289" s="102" t="s">
        <v>2511</v>
      </c>
      <c r="AC289" s="1" t="s">
        <v>1132</v>
      </c>
      <c r="AD289" s="98">
        <v>7358</v>
      </c>
      <c r="AE289" s="1" t="s">
        <v>1959</v>
      </c>
      <c r="AF289" s="4">
        <v>12186.454849498328</v>
      </c>
      <c r="AG289" s="1" t="s">
        <v>1596</v>
      </c>
      <c r="AH289" s="1" t="s">
        <v>174</v>
      </c>
      <c r="AI289" s="1" t="s">
        <v>3082</v>
      </c>
      <c r="AJ289" s="1" t="s">
        <v>379</v>
      </c>
    </row>
    <row r="290" spans="1:36" ht="126" customHeight="1" x14ac:dyDescent="0.2">
      <c r="A290" s="123">
        <v>289</v>
      </c>
      <c r="B290" s="3" t="s">
        <v>2392</v>
      </c>
      <c r="C290" s="2" t="s">
        <v>243</v>
      </c>
      <c r="D290" s="144"/>
      <c r="E290" s="108" t="s">
        <v>2612</v>
      </c>
      <c r="F290" s="168" t="s">
        <v>1860</v>
      </c>
      <c r="G290" s="22">
        <v>7</v>
      </c>
      <c r="H290" s="1" t="s">
        <v>1161</v>
      </c>
      <c r="I290" s="1" t="s">
        <v>186</v>
      </c>
      <c r="J290" s="1" t="s">
        <v>177</v>
      </c>
      <c r="K290" s="1" t="s">
        <v>187</v>
      </c>
      <c r="L290" s="42" t="s">
        <v>188</v>
      </c>
      <c r="M290" s="48">
        <v>-143</v>
      </c>
      <c r="N290" s="55" t="s">
        <v>1217</v>
      </c>
      <c r="O290" s="1" t="s">
        <v>2394</v>
      </c>
      <c r="P290" s="1" t="s">
        <v>379</v>
      </c>
      <c r="Q290" s="1" t="s">
        <v>379</v>
      </c>
      <c r="R290" s="1" t="s">
        <v>1507</v>
      </c>
      <c r="S290" s="1" t="s">
        <v>1508</v>
      </c>
      <c r="T290" s="1" t="s">
        <v>275</v>
      </c>
      <c r="U290" s="89" t="s">
        <v>379</v>
      </c>
      <c r="V290" s="1" t="s">
        <v>379</v>
      </c>
      <c r="W290" s="1" t="s">
        <v>379</v>
      </c>
      <c r="X290" s="1" t="s">
        <v>382</v>
      </c>
      <c r="Y290" s="1" t="s">
        <v>277</v>
      </c>
      <c r="Z290" s="31" t="s">
        <v>6625</v>
      </c>
      <c r="AA290" s="31" t="s">
        <v>635</v>
      </c>
      <c r="AB290" s="102" t="s">
        <v>2224</v>
      </c>
      <c r="AC290" s="1" t="s">
        <v>1132</v>
      </c>
      <c r="AD290" s="98" t="s">
        <v>1791</v>
      </c>
      <c r="AE290" s="1" t="s">
        <v>1791</v>
      </c>
      <c r="AF290" s="4" t="s">
        <v>1791</v>
      </c>
      <c r="AG290" s="1" t="s">
        <v>1596</v>
      </c>
      <c r="AH290" s="1" t="s">
        <v>174</v>
      </c>
      <c r="AI290" s="1" t="s">
        <v>3082</v>
      </c>
      <c r="AJ290" s="1" t="s">
        <v>379</v>
      </c>
    </row>
    <row r="291" spans="1:36" ht="126" customHeight="1" x14ac:dyDescent="0.2">
      <c r="A291" s="123">
        <v>290</v>
      </c>
      <c r="B291" s="3" t="s">
        <v>2392</v>
      </c>
      <c r="C291" s="2" t="s">
        <v>244</v>
      </c>
      <c r="D291" s="144"/>
      <c r="E291" s="108" t="s">
        <v>1848</v>
      </c>
      <c r="F291" s="168" t="s">
        <v>1859</v>
      </c>
      <c r="G291" s="22">
        <v>7</v>
      </c>
      <c r="H291" s="1" t="s">
        <v>1161</v>
      </c>
      <c r="I291" s="1" t="s">
        <v>189</v>
      </c>
      <c r="J291" s="1" t="s">
        <v>177</v>
      </c>
      <c r="K291" s="1" t="s">
        <v>190</v>
      </c>
      <c r="L291" s="42" t="s">
        <v>191</v>
      </c>
      <c r="M291" s="48">
        <v>-143</v>
      </c>
      <c r="N291" s="55" t="s">
        <v>1217</v>
      </c>
      <c r="O291" s="1" t="s">
        <v>2394</v>
      </c>
      <c r="P291" s="1" t="s">
        <v>379</v>
      </c>
      <c r="Q291" s="1" t="s">
        <v>379</v>
      </c>
      <c r="R291" s="1" t="s">
        <v>1507</v>
      </c>
      <c r="S291" s="1" t="s">
        <v>1508</v>
      </c>
      <c r="T291" s="1" t="s">
        <v>275</v>
      </c>
      <c r="U291" s="89" t="s">
        <v>379</v>
      </c>
      <c r="V291" s="1" t="s">
        <v>379</v>
      </c>
      <c r="W291" s="1" t="s">
        <v>379</v>
      </c>
      <c r="X291" s="1" t="s">
        <v>382</v>
      </c>
      <c r="Y291" s="1" t="s">
        <v>1291</v>
      </c>
      <c r="Z291" s="31" t="s">
        <v>6625</v>
      </c>
      <c r="AA291" s="31" t="s">
        <v>635</v>
      </c>
      <c r="AB291" s="102" t="s">
        <v>2511</v>
      </c>
      <c r="AC291" s="1" t="s">
        <v>1132</v>
      </c>
      <c r="AD291" s="98">
        <v>7776</v>
      </c>
      <c r="AE291" s="1" t="s">
        <v>1490</v>
      </c>
      <c r="AF291" s="4">
        <v>12792.642140468228</v>
      </c>
      <c r="AG291" s="1" t="s">
        <v>1596</v>
      </c>
      <c r="AH291" s="1" t="s">
        <v>174</v>
      </c>
      <c r="AI291" s="1" t="s">
        <v>3082</v>
      </c>
      <c r="AJ291" s="1" t="s">
        <v>379</v>
      </c>
    </row>
    <row r="292" spans="1:36" ht="126" customHeight="1" x14ac:dyDescent="0.2">
      <c r="A292" s="123">
        <v>291</v>
      </c>
      <c r="B292" s="3" t="s">
        <v>2392</v>
      </c>
      <c r="C292" s="2" t="s">
        <v>245</v>
      </c>
      <c r="D292" s="144"/>
      <c r="E292" s="108" t="s">
        <v>2612</v>
      </c>
      <c r="F292" s="168" t="s">
        <v>1860</v>
      </c>
      <c r="G292" s="22">
        <v>8</v>
      </c>
      <c r="H292" s="1" t="s">
        <v>1161</v>
      </c>
      <c r="I292" s="1" t="s">
        <v>193</v>
      </c>
      <c r="J292" s="1" t="s">
        <v>177</v>
      </c>
      <c r="K292" s="1" t="s">
        <v>1248</v>
      </c>
      <c r="L292" s="42" t="s">
        <v>1249</v>
      </c>
      <c r="M292" s="48">
        <v>-143</v>
      </c>
      <c r="N292" s="55" t="s">
        <v>1217</v>
      </c>
      <c r="O292" s="1" t="s">
        <v>2394</v>
      </c>
      <c r="P292" s="1" t="s">
        <v>379</v>
      </c>
      <c r="Q292" s="1" t="s">
        <v>379</v>
      </c>
      <c r="R292" s="1" t="s">
        <v>1507</v>
      </c>
      <c r="S292" s="1" t="s">
        <v>1508</v>
      </c>
      <c r="T292" s="1" t="s">
        <v>275</v>
      </c>
      <c r="U292" s="89" t="s">
        <v>379</v>
      </c>
      <c r="V292" s="1" t="s">
        <v>379</v>
      </c>
      <c r="W292" s="1" t="s">
        <v>379</v>
      </c>
      <c r="X292" s="1" t="s">
        <v>382</v>
      </c>
      <c r="Y292" s="1" t="s">
        <v>277</v>
      </c>
      <c r="Z292" s="31" t="s">
        <v>6625</v>
      </c>
      <c r="AA292" s="31" t="s">
        <v>635</v>
      </c>
      <c r="AB292" s="102" t="s">
        <v>2224</v>
      </c>
      <c r="AC292" s="1" t="s">
        <v>1132</v>
      </c>
      <c r="AD292" s="98" t="s">
        <v>1791</v>
      </c>
      <c r="AE292" s="1" t="s">
        <v>1791</v>
      </c>
      <c r="AF292" s="4" t="s">
        <v>1791</v>
      </c>
      <c r="AG292" s="1" t="s">
        <v>1596</v>
      </c>
      <c r="AH292" s="1" t="s">
        <v>174</v>
      </c>
      <c r="AI292" s="1" t="s">
        <v>3082</v>
      </c>
      <c r="AJ292" s="1" t="s">
        <v>379</v>
      </c>
    </row>
    <row r="293" spans="1:36" ht="126" customHeight="1" x14ac:dyDescent="0.2">
      <c r="A293" s="123">
        <v>292</v>
      </c>
      <c r="B293" s="3" t="s">
        <v>2392</v>
      </c>
      <c r="C293" s="2" t="s">
        <v>246</v>
      </c>
      <c r="D293" s="144"/>
      <c r="E293" s="108" t="s">
        <v>1848</v>
      </c>
      <c r="F293" s="168" t="s">
        <v>1859</v>
      </c>
      <c r="G293" s="22">
        <v>8</v>
      </c>
      <c r="H293" s="1" t="s">
        <v>1161</v>
      </c>
      <c r="I293" s="1" t="s">
        <v>1250</v>
      </c>
      <c r="J293" s="1" t="s">
        <v>177</v>
      </c>
      <c r="K293" s="1" t="s">
        <v>1251</v>
      </c>
      <c r="L293" s="42" t="s">
        <v>1252</v>
      </c>
      <c r="M293" s="48">
        <v>-143</v>
      </c>
      <c r="N293" s="55" t="s">
        <v>1217</v>
      </c>
      <c r="O293" s="1" t="s">
        <v>2394</v>
      </c>
      <c r="P293" s="1" t="s">
        <v>379</v>
      </c>
      <c r="Q293" s="1" t="s">
        <v>379</v>
      </c>
      <c r="R293" s="1" t="s">
        <v>1507</v>
      </c>
      <c r="S293" s="1" t="s">
        <v>1508</v>
      </c>
      <c r="T293" s="1" t="s">
        <v>275</v>
      </c>
      <c r="U293" s="89" t="s">
        <v>379</v>
      </c>
      <c r="V293" s="1" t="s">
        <v>379</v>
      </c>
      <c r="W293" s="1" t="s">
        <v>379</v>
      </c>
      <c r="X293" s="1" t="s">
        <v>382</v>
      </c>
      <c r="Y293" s="1" t="s">
        <v>1963</v>
      </c>
      <c r="Z293" s="31" t="s">
        <v>6625</v>
      </c>
      <c r="AA293" s="31" t="s">
        <v>635</v>
      </c>
      <c r="AB293" s="102" t="s">
        <v>2511</v>
      </c>
      <c r="AC293" s="1" t="s">
        <v>1132</v>
      </c>
      <c r="AD293" s="98">
        <v>8946</v>
      </c>
      <c r="AE293" s="1" t="s">
        <v>1964</v>
      </c>
      <c r="AF293" s="4">
        <v>14188.963210702341</v>
      </c>
      <c r="AG293" s="1" t="s">
        <v>1596</v>
      </c>
      <c r="AH293" s="1" t="s">
        <v>174</v>
      </c>
      <c r="AI293" s="1" t="s">
        <v>3082</v>
      </c>
      <c r="AJ293" s="1" t="s">
        <v>379</v>
      </c>
    </row>
    <row r="294" spans="1:36" ht="126" customHeight="1" x14ac:dyDescent="0.2">
      <c r="A294" s="123">
        <v>293</v>
      </c>
      <c r="B294" s="3" t="s">
        <v>2392</v>
      </c>
      <c r="C294" s="2" t="s">
        <v>247</v>
      </c>
      <c r="D294" s="144"/>
      <c r="E294" s="108" t="s">
        <v>2612</v>
      </c>
      <c r="F294" s="168" t="s">
        <v>1860</v>
      </c>
      <c r="G294" s="22">
        <v>10</v>
      </c>
      <c r="H294" s="1" t="s">
        <v>1161</v>
      </c>
      <c r="I294" s="1" t="s">
        <v>1602</v>
      </c>
      <c r="J294" s="1" t="s">
        <v>177</v>
      </c>
      <c r="K294" s="1" t="s">
        <v>1875</v>
      </c>
      <c r="L294" s="42" t="s">
        <v>1876</v>
      </c>
      <c r="M294" s="48">
        <v>-143</v>
      </c>
      <c r="N294" s="55" t="s">
        <v>1217</v>
      </c>
      <c r="O294" s="1" t="s">
        <v>2394</v>
      </c>
      <c r="P294" s="1" t="s">
        <v>379</v>
      </c>
      <c r="Q294" s="1" t="s">
        <v>379</v>
      </c>
      <c r="R294" s="1" t="s">
        <v>1507</v>
      </c>
      <c r="S294" s="1" t="s">
        <v>1508</v>
      </c>
      <c r="T294" s="1" t="s">
        <v>275</v>
      </c>
      <c r="U294" s="89" t="s">
        <v>379</v>
      </c>
      <c r="V294" s="1" t="s">
        <v>379</v>
      </c>
      <c r="W294" s="1" t="s">
        <v>379</v>
      </c>
      <c r="X294" s="1" t="s">
        <v>382</v>
      </c>
      <c r="Y294" s="1" t="s">
        <v>277</v>
      </c>
      <c r="Z294" s="31" t="s">
        <v>6625</v>
      </c>
      <c r="AA294" s="31" t="s">
        <v>635</v>
      </c>
      <c r="AB294" s="102" t="s">
        <v>2224</v>
      </c>
      <c r="AC294" s="1" t="s">
        <v>1132</v>
      </c>
      <c r="AD294" s="98" t="s">
        <v>1791</v>
      </c>
      <c r="AE294" s="1" t="s">
        <v>1791</v>
      </c>
      <c r="AF294" s="4" t="s">
        <v>1791</v>
      </c>
      <c r="AG294" s="1" t="s">
        <v>1596</v>
      </c>
      <c r="AH294" s="1" t="s">
        <v>174</v>
      </c>
      <c r="AI294" s="1" t="s">
        <v>3082</v>
      </c>
      <c r="AJ294" s="1" t="s">
        <v>379</v>
      </c>
    </row>
    <row r="295" spans="1:36" ht="126" customHeight="1" x14ac:dyDescent="0.2">
      <c r="A295" s="123">
        <v>294</v>
      </c>
      <c r="B295" s="3" t="s">
        <v>2392</v>
      </c>
      <c r="C295" s="2" t="s">
        <v>248</v>
      </c>
      <c r="D295" s="144"/>
      <c r="E295" s="108" t="s">
        <v>1848</v>
      </c>
      <c r="F295" s="168" t="s">
        <v>1859</v>
      </c>
      <c r="G295" s="22">
        <v>10</v>
      </c>
      <c r="H295" s="1" t="s">
        <v>1161</v>
      </c>
      <c r="I295" s="1" t="s">
        <v>1529</v>
      </c>
      <c r="J295" s="1" t="s">
        <v>177</v>
      </c>
      <c r="K295" s="1" t="s">
        <v>1248</v>
      </c>
      <c r="L295" s="42" t="s">
        <v>1249</v>
      </c>
      <c r="M295" s="48">
        <v>-143</v>
      </c>
      <c r="N295" s="55" t="s">
        <v>1217</v>
      </c>
      <c r="O295" s="1" t="s">
        <v>2394</v>
      </c>
      <c r="P295" s="1" t="s">
        <v>379</v>
      </c>
      <c r="Q295" s="1" t="s">
        <v>379</v>
      </c>
      <c r="R295" s="1" t="s">
        <v>1507</v>
      </c>
      <c r="S295" s="1" t="s">
        <v>1508</v>
      </c>
      <c r="T295" s="1" t="s">
        <v>275</v>
      </c>
      <c r="U295" s="89" t="s">
        <v>379</v>
      </c>
      <c r="V295" s="1" t="s">
        <v>379</v>
      </c>
      <c r="W295" s="1" t="s">
        <v>379</v>
      </c>
      <c r="X295" s="1" t="s">
        <v>382</v>
      </c>
      <c r="Y295" s="1" t="s">
        <v>1963</v>
      </c>
      <c r="Z295" s="31" t="s">
        <v>6625</v>
      </c>
      <c r="AA295" s="31" t="s">
        <v>635</v>
      </c>
      <c r="AB295" s="102" t="s">
        <v>2511</v>
      </c>
      <c r="AC295" s="1" t="s">
        <v>1132</v>
      </c>
      <c r="AD295" s="98">
        <v>10117</v>
      </c>
      <c r="AE295" s="1" t="s">
        <v>258</v>
      </c>
      <c r="AF295" s="4">
        <v>158.86287625418061</v>
      </c>
      <c r="AG295" s="1" t="s">
        <v>1596</v>
      </c>
      <c r="AH295" s="1" t="s">
        <v>174</v>
      </c>
      <c r="AI295" s="1" t="s">
        <v>3082</v>
      </c>
      <c r="AJ295" s="1" t="s">
        <v>379</v>
      </c>
    </row>
    <row r="296" spans="1:36" ht="126" customHeight="1" x14ac:dyDescent="0.2">
      <c r="A296" s="123">
        <v>295</v>
      </c>
      <c r="B296" s="3" t="s">
        <v>2392</v>
      </c>
      <c r="C296" s="2" t="s">
        <v>249</v>
      </c>
      <c r="D296" s="144"/>
      <c r="E296" s="108" t="s">
        <v>2612</v>
      </c>
      <c r="F296" s="168" t="s">
        <v>1860</v>
      </c>
      <c r="G296" s="22">
        <v>12</v>
      </c>
      <c r="H296" s="1" t="s">
        <v>1161</v>
      </c>
      <c r="I296" s="1" t="s">
        <v>4625</v>
      </c>
      <c r="J296" s="1" t="s">
        <v>1188</v>
      </c>
      <c r="K296" s="1" t="s">
        <v>1533</v>
      </c>
      <c r="L296" s="42" t="s">
        <v>1534</v>
      </c>
      <c r="M296" s="48">
        <v>-143</v>
      </c>
      <c r="N296" s="55" t="s">
        <v>1217</v>
      </c>
      <c r="O296" s="1" t="s">
        <v>2394</v>
      </c>
      <c r="P296" s="1" t="s">
        <v>379</v>
      </c>
      <c r="Q296" s="1" t="s">
        <v>379</v>
      </c>
      <c r="R296" s="1" t="s">
        <v>1507</v>
      </c>
      <c r="S296" s="1" t="s">
        <v>1508</v>
      </c>
      <c r="T296" s="1" t="s">
        <v>275</v>
      </c>
      <c r="U296" s="89" t="s">
        <v>379</v>
      </c>
      <c r="V296" s="1" t="s">
        <v>379</v>
      </c>
      <c r="W296" s="1" t="s">
        <v>379</v>
      </c>
      <c r="X296" s="1" t="s">
        <v>382</v>
      </c>
      <c r="Y296" s="1" t="s">
        <v>277</v>
      </c>
      <c r="Z296" s="31" t="s">
        <v>6625</v>
      </c>
      <c r="AA296" s="31" t="s">
        <v>635</v>
      </c>
      <c r="AB296" s="102" t="s">
        <v>2224</v>
      </c>
      <c r="AC296" s="1" t="s">
        <v>1132</v>
      </c>
      <c r="AD296" s="98" t="s">
        <v>1791</v>
      </c>
      <c r="AE296" s="1" t="s">
        <v>1791</v>
      </c>
      <c r="AF296" s="4" t="s">
        <v>1791</v>
      </c>
      <c r="AG296" s="1" t="s">
        <v>1596</v>
      </c>
      <c r="AH296" s="1" t="s">
        <v>174</v>
      </c>
      <c r="AI296" s="1" t="s">
        <v>3082</v>
      </c>
      <c r="AJ296" s="1" t="s">
        <v>379</v>
      </c>
    </row>
    <row r="297" spans="1:36" ht="126" customHeight="1" x14ac:dyDescent="0.2">
      <c r="A297" s="123">
        <v>296</v>
      </c>
      <c r="B297" s="3" t="s">
        <v>2392</v>
      </c>
      <c r="C297" s="2" t="s">
        <v>250</v>
      </c>
      <c r="D297" s="144"/>
      <c r="E297" s="108" t="s">
        <v>1848</v>
      </c>
      <c r="F297" s="168" t="s">
        <v>1859</v>
      </c>
      <c r="G297" s="22">
        <v>12</v>
      </c>
      <c r="H297" s="1" t="s">
        <v>1161</v>
      </c>
      <c r="I297" s="1" t="s">
        <v>1535</v>
      </c>
      <c r="J297" s="1" t="s">
        <v>177</v>
      </c>
      <c r="K297" s="1" t="s">
        <v>1390</v>
      </c>
      <c r="L297" s="42" t="s">
        <v>1391</v>
      </c>
      <c r="M297" s="48">
        <v>-143</v>
      </c>
      <c r="N297" s="55" t="s">
        <v>1217</v>
      </c>
      <c r="O297" s="1" t="s">
        <v>2394</v>
      </c>
      <c r="P297" s="1" t="s">
        <v>379</v>
      </c>
      <c r="Q297" s="1" t="s">
        <v>379</v>
      </c>
      <c r="R297" s="1" t="s">
        <v>1507</v>
      </c>
      <c r="S297" s="1" t="s">
        <v>1508</v>
      </c>
      <c r="T297" s="1" t="s">
        <v>275</v>
      </c>
      <c r="U297" s="89" t="s">
        <v>379</v>
      </c>
      <c r="V297" s="1" t="s">
        <v>379</v>
      </c>
      <c r="W297" s="1" t="s">
        <v>379</v>
      </c>
      <c r="X297" s="1" t="s">
        <v>382</v>
      </c>
      <c r="Y297" s="1" t="s">
        <v>1963</v>
      </c>
      <c r="Z297" s="31" t="s">
        <v>6625</v>
      </c>
      <c r="AA297" s="31" t="s">
        <v>635</v>
      </c>
      <c r="AB297" s="102" t="s">
        <v>2511</v>
      </c>
      <c r="AC297" s="1" t="s">
        <v>1132</v>
      </c>
      <c r="AD297" s="98">
        <v>11998</v>
      </c>
      <c r="AE297" s="1" t="s">
        <v>1432</v>
      </c>
      <c r="AF297" s="4">
        <v>18821.070234113715</v>
      </c>
      <c r="AG297" s="1" t="s">
        <v>1596</v>
      </c>
      <c r="AH297" s="1" t="s">
        <v>174</v>
      </c>
      <c r="AI297" s="1" t="s">
        <v>3082</v>
      </c>
      <c r="AJ297" s="1" t="s">
        <v>379</v>
      </c>
    </row>
    <row r="298" spans="1:36" ht="126" customHeight="1" x14ac:dyDescent="0.2">
      <c r="A298" s="123">
        <v>297</v>
      </c>
      <c r="B298" s="3" t="s">
        <v>2392</v>
      </c>
      <c r="C298" s="2" t="s">
        <v>251</v>
      </c>
      <c r="D298" s="144"/>
      <c r="E298" s="108" t="s">
        <v>2612</v>
      </c>
      <c r="F298" s="168" t="s">
        <v>1860</v>
      </c>
      <c r="G298" s="22">
        <v>14</v>
      </c>
      <c r="H298" s="1" t="s">
        <v>1161</v>
      </c>
      <c r="I298" s="1" t="s">
        <v>4626</v>
      </c>
      <c r="J298" s="1" t="s">
        <v>1188</v>
      </c>
      <c r="K298" s="1" t="s">
        <v>1357</v>
      </c>
      <c r="L298" s="42" t="s">
        <v>252</v>
      </c>
      <c r="M298" s="48">
        <v>-143</v>
      </c>
      <c r="N298" s="55" t="s">
        <v>1217</v>
      </c>
      <c r="O298" s="1" t="s">
        <v>2394</v>
      </c>
      <c r="P298" s="1" t="s">
        <v>379</v>
      </c>
      <c r="Q298" s="1" t="s">
        <v>379</v>
      </c>
      <c r="R298" s="1" t="s">
        <v>1507</v>
      </c>
      <c r="S298" s="1" t="s">
        <v>1508</v>
      </c>
      <c r="T298" s="1" t="s">
        <v>275</v>
      </c>
      <c r="U298" s="89" t="s">
        <v>379</v>
      </c>
      <c r="V298" s="1" t="s">
        <v>379</v>
      </c>
      <c r="W298" s="1" t="s">
        <v>379</v>
      </c>
      <c r="X298" s="1" t="s">
        <v>382</v>
      </c>
      <c r="Y298" s="1" t="s">
        <v>277</v>
      </c>
      <c r="Z298" s="31" t="s">
        <v>6625</v>
      </c>
      <c r="AA298" s="31" t="s">
        <v>635</v>
      </c>
      <c r="AB298" s="102" t="s">
        <v>2224</v>
      </c>
      <c r="AC298" s="1" t="s">
        <v>1132</v>
      </c>
      <c r="AD298" s="98" t="s">
        <v>1791</v>
      </c>
      <c r="AE298" s="1" t="s">
        <v>1791</v>
      </c>
      <c r="AF298" s="4" t="s">
        <v>1791</v>
      </c>
      <c r="AG298" s="1" t="s">
        <v>1596</v>
      </c>
      <c r="AH298" s="1" t="s">
        <v>174</v>
      </c>
      <c r="AI298" s="1" t="s">
        <v>3082</v>
      </c>
      <c r="AJ298" s="1" t="s">
        <v>379</v>
      </c>
    </row>
    <row r="299" spans="1:36" ht="126" customHeight="1" x14ac:dyDescent="0.2">
      <c r="A299" s="123">
        <v>298</v>
      </c>
      <c r="B299" s="3" t="s">
        <v>2392</v>
      </c>
      <c r="C299" s="2" t="s">
        <v>253</v>
      </c>
      <c r="D299" s="144"/>
      <c r="E299" s="108" t="s">
        <v>1848</v>
      </c>
      <c r="F299" s="168" t="s">
        <v>1859</v>
      </c>
      <c r="G299" s="22">
        <v>14</v>
      </c>
      <c r="H299" s="1" t="s">
        <v>1161</v>
      </c>
      <c r="I299" s="1" t="s">
        <v>1858</v>
      </c>
      <c r="J299" s="1" t="s">
        <v>177</v>
      </c>
      <c r="K299" s="1" t="s">
        <v>800</v>
      </c>
      <c r="L299" s="42" t="s">
        <v>809</v>
      </c>
      <c r="M299" s="48">
        <v>-143</v>
      </c>
      <c r="N299" s="55" t="s">
        <v>1217</v>
      </c>
      <c r="O299" s="1" t="s">
        <v>2394</v>
      </c>
      <c r="P299" s="1" t="s">
        <v>379</v>
      </c>
      <c r="Q299" s="1" t="s">
        <v>379</v>
      </c>
      <c r="R299" s="1" t="s">
        <v>1507</v>
      </c>
      <c r="S299" s="1" t="s">
        <v>1508</v>
      </c>
      <c r="T299" s="1" t="s">
        <v>275</v>
      </c>
      <c r="U299" s="89" t="s">
        <v>379</v>
      </c>
      <c r="V299" s="1" t="s">
        <v>379</v>
      </c>
      <c r="W299" s="1" t="s">
        <v>379</v>
      </c>
      <c r="X299" s="1" t="s">
        <v>382</v>
      </c>
      <c r="Y299" s="1" t="s">
        <v>1963</v>
      </c>
      <c r="Z299" s="31" t="s">
        <v>6625</v>
      </c>
      <c r="AA299" s="31" t="s">
        <v>635</v>
      </c>
      <c r="AB299" s="102" t="s">
        <v>2511</v>
      </c>
      <c r="AC299" s="1" t="s">
        <v>1132</v>
      </c>
      <c r="AD299" s="98">
        <v>12901</v>
      </c>
      <c r="AE299" s="1" t="s">
        <v>172</v>
      </c>
      <c r="AF299" s="4">
        <v>20451.505016722407</v>
      </c>
      <c r="AG299" s="1" t="s">
        <v>1596</v>
      </c>
      <c r="AH299" s="1" t="s">
        <v>174</v>
      </c>
      <c r="AI299" s="1" t="s">
        <v>3082</v>
      </c>
      <c r="AJ299" s="1" t="s">
        <v>379</v>
      </c>
    </row>
    <row r="300" spans="1:36" ht="126" customHeight="1" x14ac:dyDescent="0.2">
      <c r="A300" s="123">
        <v>299</v>
      </c>
      <c r="B300" s="3" t="s">
        <v>2392</v>
      </c>
      <c r="C300" s="2" t="s">
        <v>254</v>
      </c>
      <c r="D300" s="143"/>
      <c r="E300" s="108" t="s">
        <v>2612</v>
      </c>
      <c r="F300" s="168" t="s">
        <v>1860</v>
      </c>
      <c r="G300" s="22">
        <v>17</v>
      </c>
      <c r="H300" s="1" t="s">
        <v>1161</v>
      </c>
      <c r="I300" s="1" t="s">
        <v>4627</v>
      </c>
      <c r="J300" s="1" t="s">
        <v>1188</v>
      </c>
      <c r="K300" s="1" t="s">
        <v>568</v>
      </c>
      <c r="L300" s="42" t="s">
        <v>255</v>
      </c>
      <c r="M300" s="48">
        <v>-107</v>
      </c>
      <c r="N300" s="55" t="s">
        <v>1217</v>
      </c>
      <c r="O300" s="1" t="s">
        <v>2394</v>
      </c>
      <c r="P300" s="1" t="s">
        <v>379</v>
      </c>
      <c r="Q300" s="1" t="s">
        <v>379</v>
      </c>
      <c r="R300" s="1" t="s">
        <v>1507</v>
      </c>
      <c r="S300" s="1" t="s">
        <v>1508</v>
      </c>
      <c r="T300" s="1" t="s">
        <v>275</v>
      </c>
      <c r="U300" s="89" t="s">
        <v>379</v>
      </c>
      <c r="V300" s="1" t="s">
        <v>379</v>
      </c>
      <c r="W300" s="1" t="s">
        <v>379</v>
      </c>
      <c r="X300" s="1" t="s">
        <v>382</v>
      </c>
      <c r="Y300" s="1" t="s">
        <v>277</v>
      </c>
      <c r="Z300" s="31" t="s">
        <v>6625</v>
      </c>
      <c r="AA300" s="31" t="s">
        <v>635</v>
      </c>
      <c r="AB300" s="102" t="s">
        <v>2224</v>
      </c>
      <c r="AC300" s="1" t="s">
        <v>1132</v>
      </c>
      <c r="AD300" s="98" t="s">
        <v>1791</v>
      </c>
      <c r="AE300" s="1" t="s">
        <v>1791</v>
      </c>
      <c r="AF300" s="4" t="s">
        <v>1791</v>
      </c>
      <c r="AG300" s="1" t="s">
        <v>1596</v>
      </c>
      <c r="AH300" s="1" t="s">
        <v>174</v>
      </c>
      <c r="AI300" s="1" t="s">
        <v>3082</v>
      </c>
      <c r="AJ300" s="1" t="s">
        <v>379</v>
      </c>
    </row>
    <row r="301" spans="1:36" ht="126" customHeight="1" x14ac:dyDescent="0.2">
      <c r="A301" s="123">
        <v>300</v>
      </c>
      <c r="B301" s="3" t="s">
        <v>2392</v>
      </c>
      <c r="C301" s="2" t="s">
        <v>256</v>
      </c>
      <c r="D301" s="144"/>
      <c r="E301" s="108" t="s">
        <v>1848</v>
      </c>
      <c r="F301" s="168" t="s">
        <v>1859</v>
      </c>
      <c r="G301" s="22">
        <v>17</v>
      </c>
      <c r="H301" s="1" t="s">
        <v>1161</v>
      </c>
      <c r="I301" s="1" t="s">
        <v>570</v>
      </c>
      <c r="J301" s="1" t="s">
        <v>177</v>
      </c>
      <c r="K301" s="1" t="s">
        <v>571</v>
      </c>
      <c r="L301" s="42" t="s">
        <v>572</v>
      </c>
      <c r="M301" s="48">
        <v>-143</v>
      </c>
      <c r="N301" s="55" t="s">
        <v>1217</v>
      </c>
      <c r="O301" s="1" t="s">
        <v>2394</v>
      </c>
      <c r="P301" s="1" t="s">
        <v>379</v>
      </c>
      <c r="Q301" s="1" t="s">
        <v>379</v>
      </c>
      <c r="R301" s="1" t="s">
        <v>1507</v>
      </c>
      <c r="S301" s="1" t="s">
        <v>1508</v>
      </c>
      <c r="T301" s="1" t="s">
        <v>275</v>
      </c>
      <c r="U301" s="89" t="s">
        <v>379</v>
      </c>
      <c r="V301" s="1" t="s">
        <v>379</v>
      </c>
      <c r="W301" s="1" t="s">
        <v>379</v>
      </c>
      <c r="X301" s="1" t="s">
        <v>382</v>
      </c>
      <c r="Y301" s="1" t="s">
        <v>1670</v>
      </c>
      <c r="Z301" s="31" t="s">
        <v>6625</v>
      </c>
      <c r="AA301" s="31" t="s">
        <v>635</v>
      </c>
      <c r="AB301" s="102" t="s">
        <v>2511</v>
      </c>
      <c r="AC301" s="1" t="s">
        <v>1132</v>
      </c>
      <c r="AD301" s="98">
        <v>14365</v>
      </c>
      <c r="AE301" s="1" t="s">
        <v>1671</v>
      </c>
      <c r="AF301" s="4">
        <v>22717.391304347828</v>
      </c>
      <c r="AG301" s="1" t="s">
        <v>1596</v>
      </c>
      <c r="AH301" s="1" t="s">
        <v>174</v>
      </c>
      <c r="AI301" s="1" t="s">
        <v>3082</v>
      </c>
      <c r="AJ301" s="1" t="s">
        <v>379</v>
      </c>
    </row>
    <row r="302" spans="1:36" ht="126" customHeight="1" x14ac:dyDescent="0.2">
      <c r="A302" s="123">
        <v>301</v>
      </c>
      <c r="B302" s="3" t="s">
        <v>2392</v>
      </c>
      <c r="C302" s="2" t="s">
        <v>257</v>
      </c>
      <c r="D302" s="143"/>
      <c r="E302" s="108" t="s">
        <v>2612</v>
      </c>
      <c r="F302" s="168" t="s">
        <v>1860</v>
      </c>
      <c r="G302" s="22">
        <v>20</v>
      </c>
      <c r="H302" s="1" t="s">
        <v>1161</v>
      </c>
      <c r="I302" s="1" t="s">
        <v>4628</v>
      </c>
      <c r="J302" s="1" t="s">
        <v>1188</v>
      </c>
      <c r="K302" s="1" t="s">
        <v>575</v>
      </c>
      <c r="L302" s="42" t="s">
        <v>576</v>
      </c>
      <c r="M302" s="48">
        <v>-143</v>
      </c>
      <c r="N302" s="55" t="s">
        <v>1217</v>
      </c>
      <c r="O302" s="1" t="s">
        <v>2394</v>
      </c>
      <c r="P302" s="1" t="s">
        <v>379</v>
      </c>
      <c r="Q302" s="1" t="s">
        <v>379</v>
      </c>
      <c r="R302" s="1" t="s">
        <v>1507</v>
      </c>
      <c r="S302" s="1" t="s">
        <v>1508</v>
      </c>
      <c r="T302" s="1" t="s">
        <v>275</v>
      </c>
      <c r="U302" s="89" t="s">
        <v>379</v>
      </c>
      <c r="V302" s="1" t="s">
        <v>379</v>
      </c>
      <c r="W302" s="1" t="s">
        <v>379</v>
      </c>
      <c r="X302" s="1" t="s">
        <v>382</v>
      </c>
      <c r="Y302" s="1" t="s">
        <v>277</v>
      </c>
      <c r="Z302" s="31" t="s">
        <v>634</v>
      </c>
      <c r="AA302" s="31" t="s">
        <v>635</v>
      </c>
      <c r="AB302" s="102" t="s">
        <v>2224</v>
      </c>
      <c r="AC302" s="1" t="s">
        <v>1132</v>
      </c>
      <c r="AD302" s="98" t="s">
        <v>1791</v>
      </c>
      <c r="AE302" s="1" t="s">
        <v>1791</v>
      </c>
      <c r="AF302" s="4" t="s">
        <v>1791</v>
      </c>
      <c r="AG302" s="1" t="s">
        <v>1596</v>
      </c>
      <c r="AH302" s="1" t="s">
        <v>174</v>
      </c>
      <c r="AI302" s="1" t="s">
        <v>3082</v>
      </c>
      <c r="AJ302" s="1" t="s">
        <v>379</v>
      </c>
    </row>
    <row r="303" spans="1:36" ht="126" customHeight="1" x14ac:dyDescent="0.2">
      <c r="A303" s="123">
        <v>302</v>
      </c>
      <c r="B303" s="3" t="s">
        <v>2392</v>
      </c>
      <c r="C303" s="2" t="s">
        <v>143</v>
      </c>
      <c r="D303" s="144"/>
      <c r="E303" s="108" t="s">
        <v>1848</v>
      </c>
      <c r="F303" s="168" t="s">
        <v>1859</v>
      </c>
      <c r="G303" s="22">
        <v>20</v>
      </c>
      <c r="H303" s="1" t="s">
        <v>1161</v>
      </c>
      <c r="I303" s="1" t="s">
        <v>577</v>
      </c>
      <c r="J303" s="1" t="s">
        <v>177</v>
      </c>
      <c r="K303" s="1" t="s">
        <v>578</v>
      </c>
      <c r="L303" s="42" t="s">
        <v>579</v>
      </c>
      <c r="M303" s="48">
        <v>-143</v>
      </c>
      <c r="N303" s="55" t="s">
        <v>1217</v>
      </c>
      <c r="O303" s="1" t="s">
        <v>2394</v>
      </c>
      <c r="P303" s="1" t="s">
        <v>379</v>
      </c>
      <c r="Q303" s="1" t="s">
        <v>379</v>
      </c>
      <c r="R303" s="1" t="s">
        <v>1507</v>
      </c>
      <c r="S303" s="1" t="s">
        <v>1508</v>
      </c>
      <c r="T303" s="1" t="s">
        <v>275</v>
      </c>
      <c r="U303" s="89" t="s">
        <v>379</v>
      </c>
      <c r="V303" s="1" t="s">
        <v>379</v>
      </c>
      <c r="W303" s="1" t="s">
        <v>379</v>
      </c>
      <c r="X303" s="1" t="s">
        <v>382</v>
      </c>
      <c r="Y303" s="1" t="s">
        <v>1963</v>
      </c>
      <c r="Z303" s="31" t="s">
        <v>6625</v>
      </c>
      <c r="AA303" s="31" t="s">
        <v>635</v>
      </c>
      <c r="AB303" s="102" t="s">
        <v>2511</v>
      </c>
      <c r="AC303" s="1" t="s">
        <v>1132</v>
      </c>
      <c r="AD303" s="98">
        <v>15861.204013377926</v>
      </c>
      <c r="AE303" s="1" t="s">
        <v>1983</v>
      </c>
      <c r="AF303" s="4">
        <v>25292.64214046823</v>
      </c>
      <c r="AG303" s="1" t="s">
        <v>1596</v>
      </c>
      <c r="AH303" s="1" t="s">
        <v>174</v>
      </c>
      <c r="AI303" s="1" t="s">
        <v>3082</v>
      </c>
      <c r="AJ303" s="1" t="s">
        <v>379</v>
      </c>
    </row>
    <row r="304" spans="1:36" ht="126" customHeight="1" x14ac:dyDescent="0.2">
      <c r="A304" s="123">
        <v>303</v>
      </c>
      <c r="B304" s="3" t="s">
        <v>144</v>
      </c>
      <c r="C304" s="2" t="s">
        <v>145</v>
      </c>
      <c r="D304" s="144"/>
      <c r="E304" s="106" t="s">
        <v>146</v>
      </c>
      <c r="F304" s="168" t="s">
        <v>147</v>
      </c>
      <c r="G304" s="22">
        <v>5</v>
      </c>
      <c r="H304" s="1" t="s">
        <v>1969</v>
      </c>
      <c r="I304" s="1" t="s">
        <v>4699</v>
      </c>
      <c r="J304" s="1" t="s">
        <v>1770</v>
      </c>
      <c r="K304" s="1" t="s">
        <v>1771</v>
      </c>
      <c r="L304" s="42" t="s">
        <v>1772</v>
      </c>
      <c r="M304" s="48">
        <v>-5</v>
      </c>
      <c r="N304" s="55" t="s">
        <v>1217</v>
      </c>
      <c r="O304" s="1" t="s">
        <v>1773</v>
      </c>
      <c r="P304" s="1" t="s">
        <v>1774</v>
      </c>
      <c r="Q304" s="1" t="s">
        <v>1775</v>
      </c>
      <c r="R304" s="1" t="s">
        <v>484</v>
      </c>
      <c r="S304" s="1" t="s">
        <v>590</v>
      </c>
      <c r="T304" s="1" t="s">
        <v>632</v>
      </c>
      <c r="U304" s="89" t="s">
        <v>2259</v>
      </c>
      <c r="V304" s="1" t="s">
        <v>485</v>
      </c>
      <c r="W304" s="1" t="s">
        <v>486</v>
      </c>
      <c r="X304" s="1" t="s">
        <v>487</v>
      </c>
      <c r="Y304" s="1" t="s">
        <v>171</v>
      </c>
      <c r="Z304" s="31" t="s">
        <v>634</v>
      </c>
      <c r="AA304" s="31" t="s">
        <v>635</v>
      </c>
      <c r="AB304" s="102" t="s">
        <v>488</v>
      </c>
      <c r="AC304" s="19" t="s">
        <v>3625</v>
      </c>
      <c r="AD304" s="98">
        <v>6605.3511705685623</v>
      </c>
      <c r="AE304" s="1" t="s">
        <v>489</v>
      </c>
      <c r="AF304" s="4" t="s">
        <v>5334</v>
      </c>
      <c r="AG304" s="1" t="s">
        <v>1596</v>
      </c>
      <c r="AH304" s="1"/>
      <c r="AI304" s="1" t="s">
        <v>3082</v>
      </c>
      <c r="AJ304" s="1" t="s">
        <v>379</v>
      </c>
    </row>
    <row r="305" spans="1:36" ht="126" customHeight="1" x14ac:dyDescent="0.2">
      <c r="A305" s="123">
        <v>304</v>
      </c>
      <c r="B305" s="3" t="s">
        <v>490</v>
      </c>
      <c r="C305" s="2" t="s">
        <v>1524</v>
      </c>
      <c r="D305" s="143"/>
      <c r="E305" s="108" t="s">
        <v>660</v>
      </c>
      <c r="F305" s="168" t="s">
        <v>784</v>
      </c>
      <c r="G305" s="22">
        <v>9</v>
      </c>
      <c r="H305" s="1" t="s">
        <v>1161</v>
      </c>
      <c r="I305" s="1" t="s">
        <v>4629</v>
      </c>
      <c r="J305" s="1" t="s">
        <v>350</v>
      </c>
      <c r="K305" s="1" t="s">
        <v>1810</v>
      </c>
      <c r="L305" s="42" t="s">
        <v>795</v>
      </c>
      <c r="M305" s="48">
        <v>-82</v>
      </c>
      <c r="N305" s="55" t="s">
        <v>1217</v>
      </c>
      <c r="O305" s="1" t="s">
        <v>794</v>
      </c>
      <c r="P305" s="1" t="s">
        <v>379</v>
      </c>
      <c r="Q305" s="1" t="s">
        <v>379</v>
      </c>
      <c r="R305" s="1" t="s">
        <v>953</v>
      </c>
      <c r="S305" s="1" t="s">
        <v>1508</v>
      </c>
      <c r="T305" s="1" t="s">
        <v>926</v>
      </c>
      <c r="U305" s="89" t="s">
        <v>379</v>
      </c>
      <c r="V305" s="1" t="s">
        <v>379</v>
      </c>
      <c r="W305" s="1" t="s">
        <v>379</v>
      </c>
      <c r="X305" s="1" t="s">
        <v>1954</v>
      </c>
      <c r="Y305" s="1" t="s">
        <v>954</v>
      </c>
      <c r="Z305" s="31" t="s">
        <v>6625</v>
      </c>
      <c r="AA305" s="31" t="s">
        <v>1436</v>
      </c>
      <c r="AB305" s="102" t="s">
        <v>925</v>
      </c>
      <c r="AC305" s="1" t="s">
        <v>1132</v>
      </c>
      <c r="AD305" s="98">
        <v>9929.7658862876251</v>
      </c>
      <c r="AE305" s="1" t="s">
        <v>275</v>
      </c>
      <c r="AF305" s="4">
        <v>10568.561872909699</v>
      </c>
      <c r="AG305" s="1" t="s">
        <v>1900</v>
      </c>
      <c r="AH305" s="1" t="s">
        <v>1597</v>
      </c>
      <c r="AI305" s="1" t="s">
        <v>3082</v>
      </c>
      <c r="AJ305" s="1" t="s">
        <v>379</v>
      </c>
    </row>
    <row r="306" spans="1:36" ht="126" customHeight="1" x14ac:dyDescent="0.2">
      <c r="A306" s="123">
        <v>305</v>
      </c>
      <c r="B306" s="3" t="s">
        <v>955</v>
      </c>
      <c r="C306" s="2" t="s">
        <v>956</v>
      </c>
      <c r="D306" s="144"/>
      <c r="E306" s="106" t="s">
        <v>2239</v>
      </c>
      <c r="F306" s="168" t="s">
        <v>2240</v>
      </c>
      <c r="G306" s="22">
        <v>5</v>
      </c>
      <c r="H306" s="1" t="s">
        <v>1114</v>
      </c>
      <c r="I306" s="1" t="s">
        <v>4700</v>
      </c>
      <c r="J306" s="1" t="s">
        <v>1115</v>
      </c>
      <c r="K306" s="1" t="s">
        <v>2241</v>
      </c>
      <c r="L306" s="42" t="s">
        <v>2242</v>
      </c>
      <c r="M306" s="48">
        <v>-24</v>
      </c>
      <c r="N306" s="55" t="s">
        <v>1217</v>
      </c>
      <c r="O306" s="1" t="s">
        <v>1773</v>
      </c>
      <c r="P306" s="1" t="s">
        <v>286</v>
      </c>
      <c r="Q306" s="1" t="s">
        <v>2243</v>
      </c>
      <c r="R306" s="1" t="s">
        <v>1296</v>
      </c>
      <c r="S306" s="1" t="s">
        <v>590</v>
      </c>
      <c r="T306" s="1" t="s">
        <v>632</v>
      </c>
      <c r="U306" s="89" t="s">
        <v>1303</v>
      </c>
      <c r="V306" s="1" t="s">
        <v>1009</v>
      </c>
      <c r="W306" s="1" t="s">
        <v>2244</v>
      </c>
      <c r="X306" s="1" t="s">
        <v>170</v>
      </c>
      <c r="Y306" s="1" t="s">
        <v>653</v>
      </c>
      <c r="Z306" s="31" t="s">
        <v>634</v>
      </c>
      <c r="AA306" s="31" t="s">
        <v>1436</v>
      </c>
      <c r="AB306" s="102" t="s">
        <v>2245</v>
      </c>
      <c r="AC306" s="19" t="s">
        <v>3625</v>
      </c>
      <c r="AD306" s="98">
        <v>5250.8361204013381</v>
      </c>
      <c r="AE306" s="1" t="s">
        <v>2246</v>
      </c>
      <c r="AF306" s="4">
        <v>11030.9364548495</v>
      </c>
      <c r="AG306" s="1" t="s">
        <v>207</v>
      </c>
      <c r="AH306" s="1"/>
      <c r="AI306" s="1" t="s">
        <v>3082</v>
      </c>
      <c r="AJ306" s="1" t="s">
        <v>379</v>
      </c>
    </row>
    <row r="307" spans="1:36" ht="126" customHeight="1" x14ac:dyDescent="0.2">
      <c r="A307" s="123">
        <v>306</v>
      </c>
      <c r="B307" s="3" t="s">
        <v>2247</v>
      </c>
      <c r="C307" s="2" t="s">
        <v>2248</v>
      </c>
      <c r="D307" s="154"/>
      <c r="E307" s="108" t="s">
        <v>2249</v>
      </c>
      <c r="F307" s="168" t="s">
        <v>2250</v>
      </c>
      <c r="G307" s="22">
        <v>5</v>
      </c>
      <c r="H307" s="1" t="s">
        <v>1114</v>
      </c>
      <c r="I307" s="1" t="s">
        <v>2251</v>
      </c>
      <c r="J307" s="1" t="s">
        <v>1188</v>
      </c>
      <c r="K307" s="1" t="s">
        <v>1674</v>
      </c>
      <c r="L307" s="42" t="s">
        <v>1675</v>
      </c>
      <c r="M307" s="48">
        <v>-10</v>
      </c>
      <c r="N307" s="55" t="s">
        <v>1676</v>
      </c>
      <c r="O307" s="1" t="s">
        <v>1773</v>
      </c>
      <c r="P307" s="1" t="s">
        <v>1677</v>
      </c>
      <c r="Q307" s="1" t="s">
        <v>851</v>
      </c>
      <c r="R307" s="1" t="s">
        <v>88</v>
      </c>
      <c r="S307" s="1" t="s">
        <v>289</v>
      </c>
      <c r="T307" s="1" t="s">
        <v>632</v>
      </c>
      <c r="U307" s="89" t="s">
        <v>89</v>
      </c>
      <c r="V307" s="1" t="s">
        <v>90</v>
      </c>
      <c r="W307" s="1" t="s">
        <v>91</v>
      </c>
      <c r="X307" s="1" t="s">
        <v>170</v>
      </c>
      <c r="Y307" s="1" t="s">
        <v>200</v>
      </c>
      <c r="Z307" s="31" t="s">
        <v>634</v>
      </c>
      <c r="AA307" s="31" t="s">
        <v>635</v>
      </c>
      <c r="AB307" s="102" t="s">
        <v>92</v>
      </c>
      <c r="AC307" s="19" t="s">
        <v>3625</v>
      </c>
      <c r="AD307" s="98">
        <v>4986.6220735785955</v>
      </c>
      <c r="AE307" s="1" t="s">
        <v>93</v>
      </c>
      <c r="AF307" s="4">
        <v>14321.906354515051</v>
      </c>
      <c r="AG307" s="1" t="s">
        <v>1491</v>
      </c>
      <c r="AH307" s="1" t="s">
        <v>159</v>
      </c>
      <c r="AI307" s="1" t="s">
        <v>3082</v>
      </c>
      <c r="AJ307" s="1" t="s">
        <v>379</v>
      </c>
    </row>
    <row r="308" spans="1:36" ht="126" customHeight="1" x14ac:dyDescent="0.2">
      <c r="A308" s="123">
        <v>307</v>
      </c>
      <c r="B308" s="3" t="s">
        <v>1151</v>
      </c>
      <c r="C308" s="2" t="s">
        <v>94</v>
      </c>
      <c r="D308" s="144"/>
      <c r="E308" s="108" t="s">
        <v>95</v>
      </c>
      <c r="F308" s="168" t="s">
        <v>96</v>
      </c>
      <c r="G308" s="22">
        <v>8</v>
      </c>
      <c r="H308" s="1" t="s">
        <v>1036</v>
      </c>
      <c r="I308" s="1" t="s">
        <v>4701</v>
      </c>
      <c r="J308" s="1" t="s">
        <v>163</v>
      </c>
      <c r="K308" s="1" t="s">
        <v>97</v>
      </c>
      <c r="L308" s="42" t="s">
        <v>98</v>
      </c>
      <c r="M308" s="48" t="s">
        <v>99</v>
      </c>
      <c r="N308" s="55" t="s">
        <v>1217</v>
      </c>
      <c r="O308" s="1" t="s">
        <v>510</v>
      </c>
      <c r="P308" s="1" t="s">
        <v>511</v>
      </c>
      <c r="Q308" s="1" t="s">
        <v>703</v>
      </c>
      <c r="R308" s="1" t="s">
        <v>1101</v>
      </c>
      <c r="S308" s="1" t="s">
        <v>1069</v>
      </c>
      <c r="T308" s="1" t="s">
        <v>632</v>
      </c>
      <c r="U308" s="89" t="s">
        <v>100</v>
      </c>
      <c r="V308" s="1" t="s">
        <v>1071</v>
      </c>
      <c r="W308" s="1" t="s">
        <v>1104</v>
      </c>
      <c r="X308" s="1" t="s">
        <v>1623</v>
      </c>
      <c r="Y308" s="1" t="s">
        <v>1295</v>
      </c>
      <c r="Z308" s="31" t="s">
        <v>634</v>
      </c>
      <c r="AA308" s="31" t="s">
        <v>635</v>
      </c>
      <c r="AB308" s="102" t="s">
        <v>1105</v>
      </c>
      <c r="AC308" s="1" t="s">
        <v>3670</v>
      </c>
      <c r="AD308" s="98">
        <v>8110.3678929765892</v>
      </c>
      <c r="AE308" s="1" t="s">
        <v>1791</v>
      </c>
      <c r="AF308" s="4" t="s">
        <v>5335</v>
      </c>
      <c r="AG308" s="1" t="s">
        <v>1057</v>
      </c>
      <c r="AH308" s="1" t="s">
        <v>174</v>
      </c>
      <c r="AI308" s="1" t="s">
        <v>3082</v>
      </c>
      <c r="AJ308" s="1" t="s">
        <v>379</v>
      </c>
    </row>
    <row r="309" spans="1:36" ht="126" customHeight="1" x14ac:dyDescent="0.2">
      <c r="A309" s="123">
        <v>308</v>
      </c>
      <c r="B309" s="3" t="s">
        <v>3979</v>
      </c>
      <c r="C309" s="92" t="s">
        <v>5201</v>
      </c>
      <c r="D309" s="145"/>
      <c r="E309" s="108" t="s">
        <v>5202</v>
      </c>
      <c r="F309" s="168" t="s">
        <v>5203</v>
      </c>
      <c r="G309" s="22">
        <v>9</v>
      </c>
      <c r="H309" s="1" t="s">
        <v>1036</v>
      </c>
      <c r="I309" s="25" t="s">
        <v>3889</v>
      </c>
      <c r="J309" s="1" t="s">
        <v>1188</v>
      </c>
      <c r="K309" s="1" t="s">
        <v>5204</v>
      </c>
      <c r="L309" s="45" t="s">
        <v>3890</v>
      </c>
      <c r="M309" s="71">
        <v>-7.5</v>
      </c>
      <c r="N309" s="58" t="s">
        <v>3891</v>
      </c>
      <c r="O309" s="1" t="s">
        <v>285</v>
      </c>
      <c r="P309" s="1" t="s">
        <v>5193</v>
      </c>
      <c r="Q309" s="1" t="s">
        <v>196</v>
      </c>
      <c r="R309" s="1" t="s">
        <v>2560</v>
      </c>
      <c r="S309" s="1" t="s">
        <v>1069</v>
      </c>
      <c r="T309" s="1" t="s">
        <v>632</v>
      </c>
      <c r="U309" s="118" t="s">
        <v>1725</v>
      </c>
      <c r="V309" s="4" t="s">
        <v>5205</v>
      </c>
      <c r="W309" s="25" t="s">
        <v>4729</v>
      </c>
      <c r="X309" s="1" t="s">
        <v>199</v>
      </c>
      <c r="Y309" s="25" t="s">
        <v>653</v>
      </c>
      <c r="Z309" s="31" t="s">
        <v>634</v>
      </c>
      <c r="AA309" s="31" t="s">
        <v>635</v>
      </c>
      <c r="AB309" s="102" t="s">
        <v>5194</v>
      </c>
      <c r="AC309" s="19" t="s">
        <v>3625</v>
      </c>
      <c r="AD309" s="98">
        <v>5700.6688963210709</v>
      </c>
      <c r="AE309" s="1" t="s">
        <v>5195</v>
      </c>
      <c r="AF309" s="4" t="s">
        <v>5336</v>
      </c>
      <c r="AG309" s="1" t="s">
        <v>1416</v>
      </c>
      <c r="AH309" s="25" t="s">
        <v>3881</v>
      </c>
      <c r="AI309" s="1" t="s">
        <v>3082</v>
      </c>
      <c r="AJ309" s="1" t="s">
        <v>379</v>
      </c>
    </row>
    <row r="310" spans="1:36" ht="126" customHeight="1" x14ac:dyDescent="0.2">
      <c r="A310" s="123">
        <v>309</v>
      </c>
      <c r="B310" s="3" t="s">
        <v>3979</v>
      </c>
      <c r="C310" s="92" t="s">
        <v>5206</v>
      </c>
      <c r="D310" s="145"/>
      <c r="E310" s="108" t="s">
        <v>5207</v>
      </c>
      <c r="F310" s="168" t="s">
        <v>5203</v>
      </c>
      <c r="G310" s="22">
        <v>11</v>
      </c>
      <c r="H310" s="1" t="s">
        <v>1036</v>
      </c>
      <c r="I310" s="1" t="s">
        <v>5208</v>
      </c>
      <c r="J310" s="1" t="s">
        <v>1188</v>
      </c>
      <c r="K310" s="1" t="s">
        <v>5209</v>
      </c>
      <c r="L310" s="45" t="s">
        <v>2258</v>
      </c>
      <c r="M310" s="88">
        <v>-7.5</v>
      </c>
      <c r="N310" s="58" t="s">
        <v>1593</v>
      </c>
      <c r="O310" s="1" t="s">
        <v>285</v>
      </c>
      <c r="P310" s="1" t="s">
        <v>5193</v>
      </c>
      <c r="Q310" s="25" t="s">
        <v>196</v>
      </c>
      <c r="R310" s="1" t="s">
        <v>2560</v>
      </c>
      <c r="S310" s="1" t="s">
        <v>1069</v>
      </c>
      <c r="T310" s="1" t="s">
        <v>632</v>
      </c>
      <c r="U310" s="89">
        <v>3.1</v>
      </c>
      <c r="V310" s="4" t="s">
        <v>5210</v>
      </c>
      <c r="W310" s="1" t="s">
        <v>5211</v>
      </c>
      <c r="X310" s="1" t="s">
        <v>199</v>
      </c>
      <c r="Y310" s="25" t="s">
        <v>200</v>
      </c>
      <c r="Z310" s="31" t="s">
        <v>634</v>
      </c>
      <c r="AA310" s="31" t="s">
        <v>635</v>
      </c>
      <c r="AB310" s="102" t="s">
        <v>5194</v>
      </c>
      <c r="AC310" s="19" t="s">
        <v>3625</v>
      </c>
      <c r="AD310" s="98">
        <v>6700.6688963210709</v>
      </c>
      <c r="AE310" s="1" t="s">
        <v>5212</v>
      </c>
      <c r="AF310" s="4" t="s">
        <v>5337</v>
      </c>
      <c r="AG310" s="1" t="s">
        <v>1416</v>
      </c>
      <c r="AH310" s="25" t="s">
        <v>3881</v>
      </c>
      <c r="AI310" s="1" t="s">
        <v>3082</v>
      </c>
      <c r="AJ310" s="1" t="s">
        <v>379</v>
      </c>
    </row>
    <row r="311" spans="1:36" ht="126" customHeight="1" x14ac:dyDescent="0.2">
      <c r="A311" s="123">
        <v>310</v>
      </c>
      <c r="B311" s="3" t="s">
        <v>3979</v>
      </c>
      <c r="C311" s="92" t="s">
        <v>5213</v>
      </c>
      <c r="D311" s="145"/>
      <c r="E311" s="108" t="s">
        <v>5214</v>
      </c>
      <c r="F311" s="168" t="s">
        <v>5203</v>
      </c>
      <c r="G311" s="22">
        <v>14</v>
      </c>
      <c r="H311" s="1" t="s">
        <v>1036</v>
      </c>
      <c r="I311" s="25" t="s">
        <v>5215</v>
      </c>
      <c r="J311" s="1" t="s">
        <v>1188</v>
      </c>
      <c r="K311" s="25" t="s">
        <v>5216</v>
      </c>
      <c r="L311" s="45" t="s">
        <v>3899</v>
      </c>
      <c r="M311" s="71">
        <v>-7.5</v>
      </c>
      <c r="N311" s="58" t="s">
        <v>3900</v>
      </c>
      <c r="O311" s="1" t="s">
        <v>285</v>
      </c>
      <c r="P311" s="1" t="s">
        <v>5193</v>
      </c>
      <c r="Q311" s="1" t="s">
        <v>1861</v>
      </c>
      <c r="R311" s="1" t="s">
        <v>2560</v>
      </c>
      <c r="S311" s="1" t="s">
        <v>1069</v>
      </c>
      <c r="T311" s="1" t="s">
        <v>632</v>
      </c>
      <c r="U311" s="89">
        <v>4.2</v>
      </c>
      <c r="V311" s="4" t="s">
        <v>5217</v>
      </c>
      <c r="W311" s="25" t="s">
        <v>5211</v>
      </c>
      <c r="X311" s="1" t="s">
        <v>199</v>
      </c>
      <c r="Y311" s="25" t="s">
        <v>200</v>
      </c>
      <c r="Z311" s="31" t="s">
        <v>634</v>
      </c>
      <c r="AA311" s="31" t="s">
        <v>635</v>
      </c>
      <c r="AB311" s="102" t="s">
        <v>5194</v>
      </c>
      <c r="AC311" s="19" t="s">
        <v>3625</v>
      </c>
      <c r="AD311" s="98">
        <v>7800.1672240802682</v>
      </c>
      <c r="AE311" s="1" t="s">
        <v>5218</v>
      </c>
      <c r="AF311" s="4" t="s">
        <v>5338</v>
      </c>
      <c r="AG311" s="1" t="s">
        <v>1416</v>
      </c>
      <c r="AH311" s="25" t="s">
        <v>3881</v>
      </c>
      <c r="AI311" s="1" t="s">
        <v>3082</v>
      </c>
      <c r="AJ311" s="1" t="s">
        <v>379</v>
      </c>
    </row>
    <row r="312" spans="1:36" ht="126" customHeight="1" x14ac:dyDescent="0.2">
      <c r="A312" s="123">
        <v>311</v>
      </c>
      <c r="B312" s="3" t="s">
        <v>3979</v>
      </c>
      <c r="C312" s="92" t="s">
        <v>5219</v>
      </c>
      <c r="D312" s="145"/>
      <c r="E312" s="108" t="s">
        <v>5220</v>
      </c>
      <c r="F312" s="168" t="s">
        <v>5203</v>
      </c>
      <c r="G312" s="22">
        <v>17</v>
      </c>
      <c r="H312" s="1" t="s">
        <v>1036</v>
      </c>
      <c r="I312" s="25" t="s">
        <v>5221</v>
      </c>
      <c r="J312" s="1" t="s">
        <v>1188</v>
      </c>
      <c r="K312" s="25" t="s">
        <v>5222</v>
      </c>
      <c r="L312" s="45" t="s">
        <v>3226</v>
      </c>
      <c r="M312" s="71">
        <v>-7.5</v>
      </c>
      <c r="N312" s="55" t="s">
        <v>1741</v>
      </c>
      <c r="O312" s="1" t="s">
        <v>285</v>
      </c>
      <c r="P312" s="1" t="s">
        <v>5193</v>
      </c>
      <c r="Q312" s="1" t="s">
        <v>1861</v>
      </c>
      <c r="R312" s="1" t="s">
        <v>2560</v>
      </c>
      <c r="S312" s="1" t="s">
        <v>1069</v>
      </c>
      <c r="T312" s="1" t="s">
        <v>632</v>
      </c>
      <c r="U312" s="89">
        <v>5.4</v>
      </c>
      <c r="V312" s="4" t="s">
        <v>5223</v>
      </c>
      <c r="W312" s="25" t="s">
        <v>5211</v>
      </c>
      <c r="X312" s="1" t="s">
        <v>199</v>
      </c>
      <c r="Y312" s="25" t="s">
        <v>200</v>
      </c>
      <c r="Z312" s="31" t="s">
        <v>634</v>
      </c>
      <c r="AA312" s="31" t="s">
        <v>635</v>
      </c>
      <c r="AB312" s="102" t="s">
        <v>5194</v>
      </c>
      <c r="AC312" s="19" t="s">
        <v>3625</v>
      </c>
      <c r="AD312" s="98">
        <v>8900.5016722408036</v>
      </c>
      <c r="AE312" s="1" t="s">
        <v>5224</v>
      </c>
      <c r="AF312" s="4" t="s">
        <v>5339</v>
      </c>
      <c r="AG312" s="1" t="s">
        <v>1416</v>
      </c>
      <c r="AH312" s="25" t="s">
        <v>3881</v>
      </c>
      <c r="AI312" s="1" t="s">
        <v>3082</v>
      </c>
      <c r="AJ312" s="1" t="s">
        <v>379</v>
      </c>
    </row>
    <row r="313" spans="1:36" ht="126" customHeight="1" x14ac:dyDescent="0.2">
      <c r="A313" s="123">
        <v>312</v>
      </c>
      <c r="B313" s="3" t="s">
        <v>3979</v>
      </c>
      <c r="C313" s="92" t="s">
        <v>5225</v>
      </c>
      <c r="D313" s="145"/>
      <c r="E313" s="108" t="s">
        <v>5226</v>
      </c>
      <c r="F313" s="168" t="s">
        <v>5203</v>
      </c>
      <c r="G313" s="22">
        <v>20</v>
      </c>
      <c r="H313" s="1" t="s">
        <v>1036</v>
      </c>
      <c r="I313" s="25" t="s">
        <v>5227</v>
      </c>
      <c r="J313" s="1" t="s">
        <v>1188</v>
      </c>
      <c r="K313" s="25" t="s">
        <v>5228</v>
      </c>
      <c r="L313" s="45" t="s">
        <v>3909</v>
      </c>
      <c r="M313" s="71">
        <v>-7.5</v>
      </c>
      <c r="N313" s="55" t="s">
        <v>1349</v>
      </c>
      <c r="O313" s="1" t="s">
        <v>285</v>
      </c>
      <c r="P313" s="1" t="s">
        <v>5193</v>
      </c>
      <c r="Q313" s="1" t="s">
        <v>1861</v>
      </c>
      <c r="R313" s="1" t="s">
        <v>2560</v>
      </c>
      <c r="S313" s="1" t="s">
        <v>1069</v>
      </c>
      <c r="T313" s="1" t="s">
        <v>632</v>
      </c>
      <c r="U313" s="89">
        <v>5.4</v>
      </c>
      <c r="V313" s="4" t="s">
        <v>5223</v>
      </c>
      <c r="W313" s="25" t="s">
        <v>5211</v>
      </c>
      <c r="X313" s="1" t="s">
        <v>199</v>
      </c>
      <c r="Y313" s="1" t="s">
        <v>653</v>
      </c>
      <c r="Z313" s="31" t="s">
        <v>634</v>
      </c>
      <c r="AA313" s="31" t="s">
        <v>635</v>
      </c>
      <c r="AB313" s="102" t="s">
        <v>5194</v>
      </c>
      <c r="AC313" s="19" t="s">
        <v>3625</v>
      </c>
      <c r="AD313" s="98">
        <v>10300.167224080267</v>
      </c>
      <c r="AE313" s="1" t="s">
        <v>5224</v>
      </c>
      <c r="AF313" s="4" t="s">
        <v>5340</v>
      </c>
      <c r="AG313" s="1" t="s">
        <v>1416</v>
      </c>
      <c r="AH313" s="25" t="s">
        <v>3881</v>
      </c>
      <c r="AI313" s="1" t="s">
        <v>3082</v>
      </c>
      <c r="AJ313" s="1" t="s">
        <v>379</v>
      </c>
    </row>
    <row r="314" spans="1:36" ht="126" customHeight="1" x14ac:dyDescent="0.2">
      <c r="A314" s="123">
        <v>313</v>
      </c>
      <c r="B314" s="3" t="s">
        <v>160</v>
      </c>
      <c r="C314" s="2" t="s">
        <v>451</v>
      </c>
      <c r="D314" s="144"/>
      <c r="E314" s="108" t="s">
        <v>1350</v>
      </c>
      <c r="F314" s="168" t="s">
        <v>559</v>
      </c>
      <c r="G314" s="22">
        <v>6</v>
      </c>
      <c r="H314" s="1" t="s">
        <v>1161</v>
      </c>
      <c r="I314" s="1" t="s">
        <v>384</v>
      </c>
      <c r="J314" s="1" t="s">
        <v>163</v>
      </c>
      <c r="K314" s="1" t="s">
        <v>1351</v>
      </c>
      <c r="L314" s="42" t="s">
        <v>1352</v>
      </c>
      <c r="M314" s="48" t="s">
        <v>1257</v>
      </c>
      <c r="N314" s="55" t="s">
        <v>1353</v>
      </c>
      <c r="O314" s="1" t="s">
        <v>1354</v>
      </c>
      <c r="P314" s="1" t="s">
        <v>379</v>
      </c>
      <c r="Q314" s="1" t="s">
        <v>379</v>
      </c>
      <c r="R314" s="1" t="s">
        <v>1355</v>
      </c>
      <c r="S314" s="1" t="s">
        <v>379</v>
      </c>
      <c r="T314" s="1" t="s">
        <v>379</v>
      </c>
      <c r="U314" s="89" t="s">
        <v>379</v>
      </c>
      <c r="V314" s="1" t="s">
        <v>379</v>
      </c>
      <c r="W314" s="1" t="s">
        <v>379</v>
      </c>
      <c r="X314" s="1" t="s">
        <v>276</v>
      </c>
      <c r="Y314" s="1" t="s">
        <v>804</v>
      </c>
      <c r="Z314" s="31" t="s">
        <v>6625</v>
      </c>
      <c r="AA314" s="31" t="s">
        <v>635</v>
      </c>
      <c r="AB314" s="102" t="s">
        <v>449</v>
      </c>
      <c r="AC314" s="1" t="s">
        <v>1132</v>
      </c>
      <c r="AD314" s="98">
        <v>8494.9832775919731</v>
      </c>
      <c r="AE314" s="1" t="s">
        <v>275</v>
      </c>
      <c r="AF314" s="4">
        <v>9766.722408026757</v>
      </c>
      <c r="AG314" s="1"/>
      <c r="AH314" s="1" t="s">
        <v>1597</v>
      </c>
      <c r="AI314" s="1" t="s">
        <v>3082</v>
      </c>
      <c r="AJ314" s="1" t="s">
        <v>379</v>
      </c>
    </row>
    <row r="315" spans="1:36" ht="126" customHeight="1" x14ac:dyDescent="0.2">
      <c r="A315" s="123">
        <v>314</v>
      </c>
      <c r="B315" s="3" t="s">
        <v>160</v>
      </c>
      <c r="C315" s="2" t="s">
        <v>450</v>
      </c>
      <c r="D315" s="144"/>
      <c r="E315" s="108" t="s">
        <v>2275</v>
      </c>
      <c r="F315" s="168" t="s">
        <v>448</v>
      </c>
      <c r="G315" s="22">
        <v>6</v>
      </c>
      <c r="H315" s="1" t="s">
        <v>1161</v>
      </c>
      <c r="I315" s="1" t="s">
        <v>384</v>
      </c>
      <c r="J315" s="1" t="s">
        <v>163</v>
      </c>
      <c r="K315" s="1" t="s">
        <v>1351</v>
      </c>
      <c r="L315" s="42" t="s">
        <v>1352</v>
      </c>
      <c r="M315" s="48" t="s">
        <v>1257</v>
      </c>
      <c r="N315" s="55" t="s">
        <v>1353</v>
      </c>
      <c r="O315" s="1" t="s">
        <v>1354</v>
      </c>
      <c r="P315" s="1" t="s">
        <v>379</v>
      </c>
      <c r="Q315" s="1" t="s">
        <v>379</v>
      </c>
      <c r="R315" s="1" t="s">
        <v>1355</v>
      </c>
      <c r="S315" s="1" t="s">
        <v>379</v>
      </c>
      <c r="T315" s="1" t="s">
        <v>379</v>
      </c>
      <c r="U315" s="89" t="s">
        <v>379</v>
      </c>
      <c r="V315" s="1" t="s">
        <v>379</v>
      </c>
      <c r="W315" s="1" t="s">
        <v>379</v>
      </c>
      <c r="X315" s="1" t="s">
        <v>276</v>
      </c>
      <c r="Y315" s="1" t="s">
        <v>804</v>
      </c>
      <c r="Z315" s="31" t="s">
        <v>6625</v>
      </c>
      <c r="AA315" s="31" t="s">
        <v>635</v>
      </c>
      <c r="AB315" s="102" t="s">
        <v>449</v>
      </c>
      <c r="AC315" s="1" t="s">
        <v>1132</v>
      </c>
      <c r="AD315" s="98">
        <v>8494.9832775919731</v>
      </c>
      <c r="AE315" s="1" t="s">
        <v>275</v>
      </c>
      <c r="AF315" s="4">
        <v>9766.722408026757</v>
      </c>
      <c r="AG315" s="1"/>
      <c r="AH315" s="1" t="s">
        <v>2276</v>
      </c>
      <c r="AI315" s="1" t="s">
        <v>3082</v>
      </c>
      <c r="AJ315" s="1" t="s">
        <v>379</v>
      </c>
    </row>
    <row r="316" spans="1:36" ht="126" customHeight="1" x14ac:dyDescent="0.2">
      <c r="A316" s="123">
        <v>315</v>
      </c>
      <c r="B316" s="3" t="s">
        <v>1701</v>
      </c>
      <c r="C316" s="2" t="s">
        <v>2277</v>
      </c>
      <c r="D316" s="144"/>
      <c r="E316" s="108" t="s">
        <v>2278</v>
      </c>
      <c r="F316" s="168" t="s">
        <v>2832</v>
      </c>
      <c r="G316" s="22">
        <v>4</v>
      </c>
      <c r="H316" s="1" t="s">
        <v>162</v>
      </c>
      <c r="I316" s="1" t="s">
        <v>2279</v>
      </c>
      <c r="J316" s="1" t="s">
        <v>350</v>
      </c>
      <c r="K316" s="1" t="s">
        <v>2280</v>
      </c>
      <c r="L316" s="42" t="s">
        <v>1619</v>
      </c>
      <c r="M316" s="50">
        <v>-10</v>
      </c>
      <c r="N316" s="133" t="s">
        <v>2482</v>
      </c>
      <c r="O316" s="1" t="s">
        <v>2483</v>
      </c>
      <c r="P316" s="1" t="s">
        <v>2484</v>
      </c>
      <c r="Q316" s="1" t="s">
        <v>2281</v>
      </c>
      <c r="R316" s="1" t="s">
        <v>288</v>
      </c>
      <c r="S316" s="1" t="s">
        <v>631</v>
      </c>
      <c r="T316" s="1" t="s">
        <v>632</v>
      </c>
      <c r="U316" s="116" t="s">
        <v>1791</v>
      </c>
      <c r="V316" s="15" t="s">
        <v>1791</v>
      </c>
      <c r="W316" s="15" t="s">
        <v>1791</v>
      </c>
      <c r="X316" s="1" t="s">
        <v>170</v>
      </c>
      <c r="Y316" s="15" t="s">
        <v>1791</v>
      </c>
      <c r="Z316" s="31" t="s">
        <v>634</v>
      </c>
      <c r="AA316" s="31" t="s">
        <v>635</v>
      </c>
      <c r="AB316" s="102" t="s">
        <v>2841</v>
      </c>
      <c r="AC316" s="1" t="s">
        <v>3670</v>
      </c>
      <c r="AD316" s="98">
        <v>5877.0903010033444</v>
      </c>
      <c r="AE316" s="1" t="s">
        <v>1865</v>
      </c>
      <c r="AF316" s="4" t="s">
        <v>1791</v>
      </c>
      <c r="AG316" s="1" t="s">
        <v>1866</v>
      </c>
      <c r="AH316" s="15" t="s">
        <v>1867</v>
      </c>
      <c r="AI316" s="1" t="s">
        <v>3082</v>
      </c>
      <c r="AJ316" s="1" t="s">
        <v>379</v>
      </c>
    </row>
    <row r="317" spans="1:36" ht="126" customHeight="1" x14ac:dyDescent="0.2">
      <c r="A317" s="123">
        <v>316</v>
      </c>
      <c r="B317" s="3" t="s">
        <v>1701</v>
      </c>
      <c r="C317" s="2" t="s">
        <v>1868</v>
      </c>
      <c r="D317" s="144"/>
      <c r="E317" s="108" t="s">
        <v>1869</v>
      </c>
      <c r="F317" s="168" t="s">
        <v>2832</v>
      </c>
      <c r="G317" s="22">
        <v>6</v>
      </c>
      <c r="H317" s="1" t="s">
        <v>162</v>
      </c>
      <c r="I317" s="1" t="s">
        <v>1870</v>
      </c>
      <c r="J317" s="1" t="s">
        <v>350</v>
      </c>
      <c r="K317" s="1" t="s">
        <v>2280</v>
      </c>
      <c r="L317" s="42" t="s">
        <v>1619</v>
      </c>
      <c r="M317" s="50">
        <v>-10</v>
      </c>
      <c r="N317" s="133" t="s">
        <v>2482</v>
      </c>
      <c r="O317" s="1" t="s">
        <v>2483</v>
      </c>
      <c r="P317" s="1" t="s">
        <v>2484</v>
      </c>
      <c r="Q317" s="1" t="s">
        <v>2281</v>
      </c>
      <c r="R317" s="1" t="s">
        <v>288</v>
      </c>
      <c r="S317" s="1" t="s">
        <v>631</v>
      </c>
      <c r="T317" s="1" t="s">
        <v>632</v>
      </c>
      <c r="U317" s="116" t="s">
        <v>1542</v>
      </c>
      <c r="V317" s="15" t="s">
        <v>2093</v>
      </c>
      <c r="W317" s="1" t="s">
        <v>486</v>
      </c>
      <c r="X317" s="1" t="s">
        <v>170</v>
      </c>
      <c r="Y317" s="15" t="s">
        <v>653</v>
      </c>
      <c r="Z317" s="31" t="s">
        <v>634</v>
      </c>
      <c r="AA317" s="31" t="s">
        <v>635</v>
      </c>
      <c r="AB317" s="102" t="s">
        <v>2841</v>
      </c>
      <c r="AC317" s="19" t="s">
        <v>3625</v>
      </c>
      <c r="AD317" s="98">
        <v>5877.0903010033444</v>
      </c>
      <c r="AE317" s="1" t="s">
        <v>1865</v>
      </c>
      <c r="AF317" s="4" t="s">
        <v>5341</v>
      </c>
      <c r="AG317" s="1" t="s">
        <v>1866</v>
      </c>
      <c r="AH317" s="15" t="s">
        <v>1867</v>
      </c>
      <c r="AI317" s="1" t="s">
        <v>3082</v>
      </c>
      <c r="AJ317" s="1" t="s">
        <v>379</v>
      </c>
    </row>
    <row r="318" spans="1:36" ht="126" customHeight="1" x14ac:dyDescent="0.2">
      <c r="A318" s="123">
        <v>317</v>
      </c>
      <c r="B318" s="3" t="s">
        <v>1701</v>
      </c>
      <c r="C318" s="2" t="s">
        <v>1335</v>
      </c>
      <c r="D318" s="144"/>
      <c r="E318" s="108" t="s">
        <v>3782</v>
      </c>
      <c r="F318" s="168" t="s">
        <v>2832</v>
      </c>
      <c r="G318" s="22">
        <v>8</v>
      </c>
      <c r="H318" s="1" t="s">
        <v>162</v>
      </c>
      <c r="I318" s="1" t="s">
        <v>1336</v>
      </c>
      <c r="J318" s="1" t="s">
        <v>350</v>
      </c>
      <c r="K318" s="1" t="s">
        <v>1337</v>
      </c>
      <c r="L318" s="42" t="s">
        <v>1338</v>
      </c>
      <c r="M318" s="50">
        <v>-10</v>
      </c>
      <c r="N318" s="133" t="s">
        <v>1349</v>
      </c>
      <c r="O318" s="1" t="s">
        <v>2483</v>
      </c>
      <c r="P318" s="1" t="s">
        <v>2484</v>
      </c>
      <c r="Q318" s="1" t="s">
        <v>2281</v>
      </c>
      <c r="R318" s="1" t="s">
        <v>288</v>
      </c>
      <c r="S318" s="1" t="s">
        <v>631</v>
      </c>
      <c r="T318" s="1" t="s">
        <v>632</v>
      </c>
      <c r="U318" s="116" t="s">
        <v>2843</v>
      </c>
      <c r="V318" s="15" t="s">
        <v>1119</v>
      </c>
      <c r="W318" s="1" t="s">
        <v>486</v>
      </c>
      <c r="X318" s="1" t="s">
        <v>170</v>
      </c>
      <c r="Y318" s="15" t="s">
        <v>653</v>
      </c>
      <c r="Z318" s="31" t="s">
        <v>634</v>
      </c>
      <c r="AA318" s="31" t="s">
        <v>635</v>
      </c>
      <c r="AB318" s="102" t="s">
        <v>2841</v>
      </c>
      <c r="AC318" s="19" t="s">
        <v>3625</v>
      </c>
      <c r="AD318" s="98">
        <v>6736.6220735785955</v>
      </c>
      <c r="AE318" s="1" t="s">
        <v>1865</v>
      </c>
      <c r="AF318" s="4" t="s">
        <v>5342</v>
      </c>
      <c r="AG318" s="1" t="s">
        <v>1866</v>
      </c>
      <c r="AH318" s="15" t="s">
        <v>1867</v>
      </c>
      <c r="AI318" s="1" t="s">
        <v>3082</v>
      </c>
      <c r="AJ318" s="1" t="s">
        <v>379</v>
      </c>
    </row>
    <row r="319" spans="1:36" ht="126" customHeight="1" x14ac:dyDescent="0.2">
      <c r="A319" s="123">
        <v>318</v>
      </c>
      <c r="B319" s="3" t="s">
        <v>1701</v>
      </c>
      <c r="C319" s="2" t="s">
        <v>1339</v>
      </c>
      <c r="D319" s="144"/>
      <c r="E319" s="108" t="s">
        <v>3783</v>
      </c>
      <c r="F319" s="168" t="s">
        <v>2832</v>
      </c>
      <c r="G319" s="22">
        <v>10</v>
      </c>
      <c r="H319" s="1" t="s">
        <v>162</v>
      </c>
      <c r="I319" s="1" t="s">
        <v>1417</v>
      </c>
      <c r="J319" s="1" t="s">
        <v>350</v>
      </c>
      <c r="K319" s="1" t="s">
        <v>1337</v>
      </c>
      <c r="L319" s="42" t="s">
        <v>1338</v>
      </c>
      <c r="M319" s="50">
        <v>-10</v>
      </c>
      <c r="N319" s="133" t="s">
        <v>1349</v>
      </c>
      <c r="O319" s="1" t="s">
        <v>2483</v>
      </c>
      <c r="P319" s="1" t="s">
        <v>2484</v>
      </c>
      <c r="Q319" s="1" t="s">
        <v>2281</v>
      </c>
      <c r="R319" s="1" t="s">
        <v>288</v>
      </c>
      <c r="S319" s="1" t="s">
        <v>631</v>
      </c>
      <c r="T319" s="1" t="s">
        <v>632</v>
      </c>
      <c r="U319" s="116" t="s">
        <v>2844</v>
      </c>
      <c r="V319" s="15" t="s">
        <v>1121</v>
      </c>
      <c r="W319" s="1" t="s">
        <v>486</v>
      </c>
      <c r="X319" s="1" t="s">
        <v>170</v>
      </c>
      <c r="Y319" s="15" t="s">
        <v>200</v>
      </c>
      <c r="Z319" s="31" t="s">
        <v>634</v>
      </c>
      <c r="AA319" s="31" t="s">
        <v>635</v>
      </c>
      <c r="AB319" s="102" t="s">
        <v>2841</v>
      </c>
      <c r="AC319" s="19" t="s">
        <v>3625</v>
      </c>
      <c r="AD319" s="98">
        <v>7215.7190635451507</v>
      </c>
      <c r="AE319" s="1" t="s">
        <v>1865</v>
      </c>
      <c r="AF319" s="4" t="s">
        <v>5343</v>
      </c>
      <c r="AG319" s="1" t="s">
        <v>1866</v>
      </c>
      <c r="AH319" s="15" t="s">
        <v>1867</v>
      </c>
      <c r="AI319" s="1" t="s">
        <v>3082</v>
      </c>
      <c r="AJ319" s="1" t="s">
        <v>379</v>
      </c>
    </row>
    <row r="320" spans="1:36" ht="126" customHeight="1" x14ac:dyDescent="0.2">
      <c r="A320" s="123">
        <v>319</v>
      </c>
      <c r="B320" s="3" t="s">
        <v>1418</v>
      </c>
      <c r="C320" s="2" t="s">
        <v>1419</v>
      </c>
      <c r="D320" s="144"/>
      <c r="E320" s="106" t="s">
        <v>1420</v>
      </c>
      <c r="F320" s="168" t="s">
        <v>1515</v>
      </c>
      <c r="G320" s="22">
        <v>8</v>
      </c>
      <c r="H320" s="1" t="s">
        <v>1114</v>
      </c>
      <c r="I320" s="1" t="s">
        <v>4702</v>
      </c>
      <c r="J320" s="1" t="s">
        <v>163</v>
      </c>
      <c r="K320" s="1" t="s">
        <v>1421</v>
      </c>
      <c r="L320" s="42" t="s">
        <v>4630</v>
      </c>
      <c r="M320" s="48">
        <v>-10</v>
      </c>
      <c r="N320" s="55" t="s">
        <v>1422</v>
      </c>
      <c r="O320" s="1" t="s">
        <v>1423</v>
      </c>
      <c r="P320" s="1" t="s">
        <v>379</v>
      </c>
      <c r="Q320" s="1" t="s">
        <v>1424</v>
      </c>
      <c r="R320" s="1" t="s">
        <v>1425</v>
      </c>
      <c r="S320" s="1" t="s">
        <v>1069</v>
      </c>
      <c r="T320" s="1" t="s">
        <v>632</v>
      </c>
      <c r="U320" s="89">
        <v>2.6</v>
      </c>
      <c r="V320" s="1" t="s">
        <v>485</v>
      </c>
      <c r="W320" s="1" t="s">
        <v>1426</v>
      </c>
      <c r="X320" s="1" t="s">
        <v>170</v>
      </c>
      <c r="Y320" s="1" t="s">
        <v>1427</v>
      </c>
      <c r="Z320" s="31" t="s">
        <v>634</v>
      </c>
      <c r="AA320" s="31" t="s">
        <v>635</v>
      </c>
      <c r="AB320" s="102" t="s">
        <v>972</v>
      </c>
      <c r="AC320" s="19" t="s">
        <v>3625</v>
      </c>
      <c r="AD320" s="98">
        <v>4683.9464882943148</v>
      </c>
      <c r="AE320" s="1" t="s">
        <v>973</v>
      </c>
      <c r="AF320" s="4">
        <v>16971.571906354515</v>
      </c>
      <c r="AG320" s="1" t="s">
        <v>1491</v>
      </c>
      <c r="AH320" s="1"/>
      <c r="AI320" s="1" t="s">
        <v>3082</v>
      </c>
      <c r="AJ320" s="1" t="s">
        <v>379</v>
      </c>
    </row>
    <row r="321" spans="1:36" ht="126" customHeight="1" x14ac:dyDescent="0.2">
      <c r="A321" s="123">
        <v>320</v>
      </c>
      <c r="B321" s="3" t="s">
        <v>1862</v>
      </c>
      <c r="C321" s="2" t="s">
        <v>854</v>
      </c>
      <c r="D321" s="144"/>
      <c r="E321" s="195" t="s">
        <v>1863</v>
      </c>
      <c r="F321" s="168" t="s">
        <v>2534</v>
      </c>
      <c r="G321" s="22">
        <v>8</v>
      </c>
      <c r="H321" s="1" t="s">
        <v>162</v>
      </c>
      <c r="I321" s="1" t="s">
        <v>4631</v>
      </c>
      <c r="J321" s="1" t="s">
        <v>1324</v>
      </c>
      <c r="K321" s="1" t="s">
        <v>857</v>
      </c>
      <c r="L321" s="42" t="s">
        <v>1494</v>
      </c>
      <c r="M321" s="48">
        <v>-9</v>
      </c>
      <c r="N321" s="55" t="s">
        <v>2535</v>
      </c>
      <c r="O321" s="1" t="s">
        <v>700</v>
      </c>
      <c r="P321" s="1" t="s">
        <v>1864</v>
      </c>
      <c r="Q321" s="1" t="s">
        <v>1424</v>
      </c>
      <c r="R321" s="1" t="s">
        <v>701</v>
      </c>
      <c r="S321" s="1" t="s">
        <v>1069</v>
      </c>
      <c r="T321" s="1" t="s">
        <v>632</v>
      </c>
      <c r="U321" s="89" t="s">
        <v>2536</v>
      </c>
      <c r="V321" s="1" t="s">
        <v>85</v>
      </c>
      <c r="W321" s="1" t="s">
        <v>1744</v>
      </c>
      <c r="X321" s="1" t="s">
        <v>170</v>
      </c>
      <c r="Y321" s="1" t="s">
        <v>2538</v>
      </c>
      <c r="Z321" s="31" t="s">
        <v>634</v>
      </c>
      <c r="AA321" s="31" t="s">
        <v>635</v>
      </c>
      <c r="AB321" s="102" t="s">
        <v>2537</v>
      </c>
      <c r="AC321" s="19" t="s">
        <v>3625</v>
      </c>
      <c r="AD321" s="98">
        <v>6941.4715719063552</v>
      </c>
      <c r="AE321" s="1" t="s">
        <v>1600</v>
      </c>
      <c r="AF321" s="4">
        <v>16680.602006688965</v>
      </c>
      <c r="AG321" s="1" t="s">
        <v>2539</v>
      </c>
      <c r="AH321" s="1" t="s">
        <v>174</v>
      </c>
      <c r="AI321" s="1" t="s">
        <v>3082</v>
      </c>
      <c r="AJ321" s="1" t="s">
        <v>379</v>
      </c>
    </row>
    <row r="322" spans="1:36" ht="126" customHeight="1" x14ac:dyDescent="0.2">
      <c r="A322" s="123">
        <v>321</v>
      </c>
      <c r="B322" s="3" t="s">
        <v>1157</v>
      </c>
      <c r="C322" s="2" t="s">
        <v>26</v>
      </c>
      <c r="D322" s="144"/>
      <c r="E322" s="108" t="s">
        <v>27</v>
      </c>
      <c r="F322" s="168" t="s">
        <v>534</v>
      </c>
      <c r="G322" s="22">
        <v>20</v>
      </c>
      <c r="H322" s="1" t="s">
        <v>1161</v>
      </c>
      <c r="I322" s="3" t="s">
        <v>1946</v>
      </c>
      <c r="J322" s="1" t="s">
        <v>350</v>
      </c>
      <c r="K322" s="1" t="s">
        <v>1947</v>
      </c>
      <c r="L322" s="42" t="s">
        <v>1948</v>
      </c>
      <c r="M322" s="48">
        <v>-109</v>
      </c>
      <c r="N322" s="55" t="s">
        <v>1217</v>
      </c>
      <c r="O322" s="1" t="s">
        <v>1506</v>
      </c>
      <c r="P322" s="1" t="s">
        <v>379</v>
      </c>
      <c r="Q322" s="1" t="s">
        <v>379</v>
      </c>
      <c r="R322" s="1" t="s">
        <v>1507</v>
      </c>
      <c r="S322" s="1" t="s">
        <v>1508</v>
      </c>
      <c r="T322" s="1" t="s">
        <v>275</v>
      </c>
      <c r="U322" s="89" t="s">
        <v>379</v>
      </c>
      <c r="V322" s="1" t="s">
        <v>379</v>
      </c>
      <c r="W322" s="1" t="s">
        <v>379</v>
      </c>
      <c r="X322" s="1" t="s">
        <v>276</v>
      </c>
      <c r="Y322" s="1" t="s">
        <v>1963</v>
      </c>
      <c r="Z322" s="31" t="s">
        <v>6625</v>
      </c>
      <c r="AA322" s="31" t="s">
        <v>635</v>
      </c>
      <c r="AB322" s="102" t="s">
        <v>1474</v>
      </c>
      <c r="AC322" s="1" t="s">
        <v>1132</v>
      </c>
      <c r="AD322" s="98">
        <v>16948.160535117058</v>
      </c>
      <c r="AE322" s="1" t="s">
        <v>1658</v>
      </c>
      <c r="AF322" s="4">
        <v>25338.628762541808</v>
      </c>
      <c r="AG322" s="1" t="s">
        <v>1596</v>
      </c>
      <c r="AH322" s="1" t="s">
        <v>1597</v>
      </c>
      <c r="AI322" s="1" t="s">
        <v>3082</v>
      </c>
      <c r="AJ322" s="1" t="s">
        <v>379</v>
      </c>
    </row>
    <row r="323" spans="1:36" ht="126" customHeight="1" x14ac:dyDescent="0.2">
      <c r="A323" s="123">
        <v>322</v>
      </c>
      <c r="B323" s="3" t="s">
        <v>1157</v>
      </c>
      <c r="C323" s="2" t="s">
        <v>855</v>
      </c>
      <c r="D323" s="144"/>
      <c r="E323" s="108" t="s">
        <v>853</v>
      </c>
      <c r="F323" s="168" t="s">
        <v>1083</v>
      </c>
      <c r="G323" s="22">
        <v>5</v>
      </c>
      <c r="H323" s="1" t="s">
        <v>1161</v>
      </c>
      <c r="I323" s="3" t="s">
        <v>2218</v>
      </c>
      <c r="J323" s="1" t="s">
        <v>859</v>
      </c>
      <c r="K323" s="1" t="s">
        <v>858</v>
      </c>
      <c r="L323" s="42" t="s">
        <v>1144</v>
      </c>
      <c r="M323" s="48" t="s">
        <v>699</v>
      </c>
      <c r="N323" s="55" t="s">
        <v>862</v>
      </c>
      <c r="O323" s="1" t="s">
        <v>694</v>
      </c>
      <c r="P323" s="1" t="s">
        <v>379</v>
      </c>
      <c r="Q323" s="1" t="s">
        <v>379</v>
      </c>
      <c r="R323" s="1" t="s">
        <v>202</v>
      </c>
      <c r="S323" s="1" t="s">
        <v>698</v>
      </c>
      <c r="T323" s="1" t="s">
        <v>632</v>
      </c>
      <c r="U323" s="89">
        <v>0.06</v>
      </c>
      <c r="V323" s="1" t="s">
        <v>696</v>
      </c>
      <c r="W323" s="1" t="s">
        <v>1508</v>
      </c>
      <c r="X323" s="1" t="s">
        <v>276</v>
      </c>
      <c r="Y323" s="1" t="s">
        <v>1768</v>
      </c>
      <c r="Z323" s="31" t="s">
        <v>6625</v>
      </c>
      <c r="AA323" s="31" t="s">
        <v>635</v>
      </c>
      <c r="AB323" s="102" t="s">
        <v>971</v>
      </c>
      <c r="AC323" s="1" t="s">
        <v>1132</v>
      </c>
      <c r="AD323" s="98">
        <v>6037.6254180602009</v>
      </c>
      <c r="AE323" s="1" t="s">
        <v>1285</v>
      </c>
      <c r="AF323" s="4">
        <v>8834.4481605351175</v>
      </c>
      <c r="AG323" s="1" t="s">
        <v>864</v>
      </c>
      <c r="AH323" s="1"/>
      <c r="AI323" s="1" t="s">
        <v>3082</v>
      </c>
      <c r="AJ323" s="1" t="s">
        <v>379</v>
      </c>
    </row>
    <row r="324" spans="1:36" ht="126" customHeight="1" x14ac:dyDescent="0.2">
      <c r="A324" s="123">
        <v>323</v>
      </c>
      <c r="B324" s="3" t="s">
        <v>1157</v>
      </c>
      <c r="C324" s="2" t="s">
        <v>860</v>
      </c>
      <c r="D324" s="144"/>
      <c r="E324" s="108" t="s">
        <v>856</v>
      </c>
      <c r="F324" s="168" t="s">
        <v>1083</v>
      </c>
      <c r="G324" s="22">
        <v>10</v>
      </c>
      <c r="H324" s="1" t="s">
        <v>1161</v>
      </c>
      <c r="I324" s="3" t="s">
        <v>4650</v>
      </c>
      <c r="J324" s="1" t="s">
        <v>350</v>
      </c>
      <c r="K324" s="1" t="s">
        <v>863</v>
      </c>
      <c r="L324" s="42" t="s">
        <v>861</v>
      </c>
      <c r="M324" s="48" t="s">
        <v>699</v>
      </c>
      <c r="N324" s="55" t="s">
        <v>865</v>
      </c>
      <c r="O324" s="1" t="s">
        <v>694</v>
      </c>
      <c r="P324" s="1" t="s">
        <v>379</v>
      </c>
      <c r="Q324" s="1" t="s">
        <v>379</v>
      </c>
      <c r="R324" s="1" t="s">
        <v>202</v>
      </c>
      <c r="S324" s="1" t="s">
        <v>698</v>
      </c>
      <c r="T324" s="1" t="s">
        <v>632</v>
      </c>
      <c r="U324" s="89" t="s">
        <v>695</v>
      </c>
      <c r="V324" s="1" t="s">
        <v>697</v>
      </c>
      <c r="W324" s="1" t="s">
        <v>1508</v>
      </c>
      <c r="X324" s="1" t="s">
        <v>276</v>
      </c>
      <c r="Y324" s="1" t="s">
        <v>1963</v>
      </c>
      <c r="Z324" s="31" t="s">
        <v>6625</v>
      </c>
      <c r="AA324" s="31" t="s">
        <v>635</v>
      </c>
      <c r="AB324" s="102" t="s">
        <v>971</v>
      </c>
      <c r="AC324" s="1" t="s">
        <v>1132</v>
      </c>
      <c r="AD324" s="98">
        <v>11581.939799331105</v>
      </c>
      <c r="AE324" s="1" t="s">
        <v>258</v>
      </c>
      <c r="AF324" s="4">
        <v>15579.431438127091</v>
      </c>
      <c r="AG324" s="1" t="s">
        <v>864</v>
      </c>
      <c r="AH324" s="1"/>
      <c r="AI324" s="1" t="s">
        <v>3082</v>
      </c>
      <c r="AJ324" s="1" t="s">
        <v>379</v>
      </c>
    </row>
    <row r="325" spans="1:36" ht="126" customHeight="1" x14ac:dyDescent="0.2">
      <c r="A325" s="123">
        <v>324</v>
      </c>
      <c r="B325" s="3" t="s">
        <v>108</v>
      </c>
      <c r="C325" s="2" t="s">
        <v>107</v>
      </c>
      <c r="D325" s="144"/>
      <c r="E325" s="106" t="s">
        <v>106</v>
      </c>
      <c r="F325" s="168" t="s">
        <v>2573</v>
      </c>
      <c r="G325" s="22">
        <v>6</v>
      </c>
      <c r="H325" s="1" t="s">
        <v>162</v>
      </c>
      <c r="I325" s="1" t="s">
        <v>4703</v>
      </c>
      <c r="J325" s="1" t="s">
        <v>1324</v>
      </c>
      <c r="K325" s="1" t="s">
        <v>1429</v>
      </c>
      <c r="L325" s="42" t="s">
        <v>1619</v>
      </c>
      <c r="M325" s="48">
        <v>-10</v>
      </c>
      <c r="N325" s="55" t="s">
        <v>1428</v>
      </c>
      <c r="O325" s="1" t="s">
        <v>2813</v>
      </c>
      <c r="P325" s="1" t="s">
        <v>2814</v>
      </c>
      <c r="Q325" s="1" t="s">
        <v>1617</v>
      </c>
      <c r="R325" s="1" t="s">
        <v>1155</v>
      </c>
      <c r="S325" s="1" t="s">
        <v>1069</v>
      </c>
      <c r="T325" s="1" t="s">
        <v>632</v>
      </c>
      <c r="U325" s="89" t="s">
        <v>1615</v>
      </c>
      <c r="V325" s="1" t="s">
        <v>1616</v>
      </c>
      <c r="W325" s="1" t="s">
        <v>303</v>
      </c>
      <c r="X325" s="1" t="s">
        <v>170</v>
      </c>
      <c r="Y325" s="1" t="s">
        <v>653</v>
      </c>
      <c r="Z325" s="31" t="s">
        <v>634</v>
      </c>
      <c r="AA325" s="31" t="s">
        <v>635</v>
      </c>
      <c r="AB325" s="102" t="s">
        <v>2565</v>
      </c>
      <c r="AC325" s="19" t="s">
        <v>3625</v>
      </c>
      <c r="AD325" s="98">
        <v>5329.4314381270906</v>
      </c>
      <c r="AE325" s="1" t="s">
        <v>1490</v>
      </c>
      <c r="AF325" s="4">
        <v>13542.642140468228</v>
      </c>
      <c r="AG325" s="1" t="s">
        <v>1614</v>
      </c>
      <c r="AH325" s="1" t="s">
        <v>641</v>
      </c>
      <c r="AI325" s="1" t="s">
        <v>3082</v>
      </c>
      <c r="AJ325" s="1" t="s">
        <v>379</v>
      </c>
    </row>
    <row r="326" spans="1:36" ht="126" customHeight="1" x14ac:dyDescent="0.2">
      <c r="A326" s="123">
        <v>325</v>
      </c>
      <c r="B326" s="3" t="s">
        <v>959</v>
      </c>
      <c r="C326" s="2" t="s">
        <v>2504</v>
      </c>
      <c r="D326" s="146"/>
      <c r="E326" s="108" t="s">
        <v>1714</v>
      </c>
      <c r="F326" s="168" t="s">
        <v>2500</v>
      </c>
      <c r="G326" s="22">
        <v>6</v>
      </c>
      <c r="H326" s="1" t="s">
        <v>960</v>
      </c>
      <c r="I326" s="1" t="s">
        <v>688</v>
      </c>
      <c r="J326" s="1" t="s">
        <v>710</v>
      </c>
      <c r="K326" s="1" t="s">
        <v>1205</v>
      </c>
      <c r="L326" s="42" t="s">
        <v>1715</v>
      </c>
      <c r="M326" s="48" t="s">
        <v>616</v>
      </c>
      <c r="N326" s="55" t="s">
        <v>1508</v>
      </c>
      <c r="O326" s="1" t="s">
        <v>285</v>
      </c>
      <c r="P326" s="1" t="s">
        <v>379</v>
      </c>
      <c r="Q326" s="1" t="s">
        <v>2065</v>
      </c>
      <c r="R326" s="1" t="s">
        <v>962</v>
      </c>
      <c r="S326" s="1" t="s">
        <v>275</v>
      </c>
      <c r="T326" s="1" t="s">
        <v>632</v>
      </c>
      <c r="U326" s="89" t="s">
        <v>963</v>
      </c>
      <c r="V326" s="1" t="s">
        <v>2093</v>
      </c>
      <c r="W326" s="1" t="s">
        <v>505</v>
      </c>
      <c r="X326" s="1" t="s">
        <v>1980</v>
      </c>
      <c r="Y326" s="1" t="s">
        <v>1586</v>
      </c>
      <c r="Z326" s="31" t="s">
        <v>6625</v>
      </c>
      <c r="AA326" s="31" t="s">
        <v>1436</v>
      </c>
      <c r="AB326" s="102" t="s">
        <v>619</v>
      </c>
      <c r="AC326" s="1" t="s">
        <v>3670</v>
      </c>
      <c r="AD326" s="98" t="s">
        <v>5587</v>
      </c>
      <c r="AE326" s="1" t="s">
        <v>294</v>
      </c>
      <c r="AF326" s="4" t="s">
        <v>5344</v>
      </c>
      <c r="AG326" s="1" t="s">
        <v>618</v>
      </c>
      <c r="AH326" s="1"/>
      <c r="AI326" s="1" t="s">
        <v>3082</v>
      </c>
      <c r="AJ326" s="1" t="s">
        <v>379</v>
      </c>
    </row>
    <row r="327" spans="1:36" ht="126" customHeight="1" x14ac:dyDescent="0.2">
      <c r="A327" s="123">
        <v>326</v>
      </c>
      <c r="B327" s="3" t="s">
        <v>959</v>
      </c>
      <c r="C327" s="2" t="s">
        <v>2505</v>
      </c>
      <c r="D327" s="146"/>
      <c r="E327" s="108" t="s">
        <v>1716</v>
      </c>
      <c r="F327" s="168" t="s">
        <v>2500</v>
      </c>
      <c r="G327" s="22">
        <v>7</v>
      </c>
      <c r="H327" s="1" t="s">
        <v>960</v>
      </c>
      <c r="I327" s="1" t="s">
        <v>689</v>
      </c>
      <c r="J327" s="1" t="s">
        <v>710</v>
      </c>
      <c r="K327" s="1" t="s">
        <v>1206</v>
      </c>
      <c r="L327" s="42" t="s">
        <v>961</v>
      </c>
      <c r="M327" s="48" t="s">
        <v>616</v>
      </c>
      <c r="N327" s="55" t="s">
        <v>1508</v>
      </c>
      <c r="O327" s="1" t="s">
        <v>285</v>
      </c>
      <c r="P327" s="1" t="s">
        <v>379</v>
      </c>
      <c r="Q327" s="1" t="s">
        <v>2064</v>
      </c>
      <c r="R327" s="1" t="s">
        <v>962</v>
      </c>
      <c r="S327" s="1" t="s">
        <v>275</v>
      </c>
      <c r="T327" s="1" t="s">
        <v>632</v>
      </c>
      <c r="U327" s="89" t="s">
        <v>1791</v>
      </c>
      <c r="V327" s="1" t="s">
        <v>1408</v>
      </c>
      <c r="W327" s="1" t="s">
        <v>486</v>
      </c>
      <c r="X327" s="1" t="s">
        <v>1980</v>
      </c>
      <c r="Y327" s="1" t="s">
        <v>1588</v>
      </c>
      <c r="Z327" s="31" t="s">
        <v>6625</v>
      </c>
      <c r="AA327" s="31" t="s">
        <v>1436</v>
      </c>
      <c r="AB327" s="102" t="s">
        <v>619</v>
      </c>
      <c r="AC327" s="1" t="s">
        <v>3670</v>
      </c>
      <c r="AD327" s="98" t="s">
        <v>5588</v>
      </c>
      <c r="AE327" s="1" t="s">
        <v>294</v>
      </c>
      <c r="AF327" s="4" t="s">
        <v>5345</v>
      </c>
      <c r="AG327" s="1" t="s">
        <v>618</v>
      </c>
      <c r="AH327" s="1"/>
      <c r="AI327" s="1" t="s">
        <v>3082</v>
      </c>
      <c r="AJ327" s="1" t="s">
        <v>379</v>
      </c>
    </row>
    <row r="328" spans="1:36" ht="126" customHeight="1" x14ac:dyDescent="0.2">
      <c r="A328" s="123">
        <v>327</v>
      </c>
      <c r="B328" s="3" t="s">
        <v>959</v>
      </c>
      <c r="C328" s="2" t="s">
        <v>2506</v>
      </c>
      <c r="D328" s="146"/>
      <c r="E328" s="108" t="s">
        <v>2066</v>
      </c>
      <c r="F328" s="168" t="s">
        <v>2500</v>
      </c>
      <c r="G328" s="22">
        <v>8</v>
      </c>
      <c r="H328" s="1" t="s">
        <v>960</v>
      </c>
      <c r="I328" s="1" t="s">
        <v>690</v>
      </c>
      <c r="J328" s="1" t="s">
        <v>710</v>
      </c>
      <c r="K328" s="1" t="s">
        <v>1206</v>
      </c>
      <c r="L328" s="42" t="s">
        <v>961</v>
      </c>
      <c r="M328" s="48" t="s">
        <v>616</v>
      </c>
      <c r="N328" s="55" t="s">
        <v>1508</v>
      </c>
      <c r="O328" s="1" t="s">
        <v>285</v>
      </c>
      <c r="P328" s="1" t="s">
        <v>379</v>
      </c>
      <c r="Q328" s="1" t="s">
        <v>2064</v>
      </c>
      <c r="R328" s="1" t="s">
        <v>962</v>
      </c>
      <c r="S328" s="1" t="s">
        <v>275</v>
      </c>
      <c r="T328" s="1" t="s">
        <v>632</v>
      </c>
      <c r="U328" s="89" t="s">
        <v>1791</v>
      </c>
      <c r="V328" s="1" t="s">
        <v>1119</v>
      </c>
      <c r="W328" s="1" t="s">
        <v>486</v>
      </c>
      <c r="X328" s="1" t="s">
        <v>1980</v>
      </c>
      <c r="Y328" s="1" t="s">
        <v>1291</v>
      </c>
      <c r="Z328" s="31" t="s">
        <v>6625</v>
      </c>
      <c r="AA328" s="31" t="s">
        <v>1436</v>
      </c>
      <c r="AB328" s="102" t="s">
        <v>619</v>
      </c>
      <c r="AC328" s="1" t="s">
        <v>3670</v>
      </c>
      <c r="AD328" s="98" t="s">
        <v>5588</v>
      </c>
      <c r="AE328" s="1" t="s">
        <v>294</v>
      </c>
      <c r="AF328" s="4" t="s">
        <v>5346</v>
      </c>
      <c r="AG328" s="1" t="s">
        <v>618</v>
      </c>
      <c r="AH328" s="1"/>
      <c r="AI328" s="1" t="s">
        <v>3082</v>
      </c>
      <c r="AJ328" s="1" t="s">
        <v>379</v>
      </c>
    </row>
    <row r="329" spans="1:36" ht="126" customHeight="1" x14ac:dyDescent="0.2">
      <c r="A329" s="123">
        <v>328</v>
      </c>
      <c r="B329" s="3" t="s">
        <v>959</v>
      </c>
      <c r="C329" s="2" t="s">
        <v>1794</v>
      </c>
      <c r="D329" s="146"/>
      <c r="E329" s="108" t="s">
        <v>2067</v>
      </c>
      <c r="F329" s="168" t="s">
        <v>2500</v>
      </c>
      <c r="G329" s="22">
        <v>9</v>
      </c>
      <c r="H329" s="1" t="s">
        <v>960</v>
      </c>
      <c r="I329" s="1" t="s">
        <v>691</v>
      </c>
      <c r="J329" s="1" t="s">
        <v>710</v>
      </c>
      <c r="K329" s="1" t="s">
        <v>1207</v>
      </c>
      <c r="L329" s="42" t="s">
        <v>2068</v>
      </c>
      <c r="M329" s="48" t="s">
        <v>616</v>
      </c>
      <c r="N329" s="55" t="s">
        <v>1508</v>
      </c>
      <c r="O329" s="1" t="s">
        <v>285</v>
      </c>
      <c r="P329" s="1" t="s">
        <v>379</v>
      </c>
      <c r="Q329" s="1" t="s">
        <v>2064</v>
      </c>
      <c r="R329" s="1" t="s">
        <v>962</v>
      </c>
      <c r="S329" s="1" t="s">
        <v>275</v>
      </c>
      <c r="T329" s="1" t="s">
        <v>632</v>
      </c>
      <c r="U329" s="89" t="s">
        <v>1791</v>
      </c>
      <c r="V329" s="1" t="s">
        <v>1120</v>
      </c>
      <c r="W329" s="1" t="s">
        <v>486</v>
      </c>
      <c r="X329" s="1" t="s">
        <v>1980</v>
      </c>
      <c r="Y329" s="1" t="s">
        <v>1958</v>
      </c>
      <c r="Z329" s="31" t="s">
        <v>6625</v>
      </c>
      <c r="AA329" s="31" t="s">
        <v>1436</v>
      </c>
      <c r="AB329" s="102" t="s">
        <v>619</v>
      </c>
      <c r="AC329" s="1" t="s">
        <v>3670</v>
      </c>
      <c r="AD329" s="98" t="s">
        <v>5589</v>
      </c>
      <c r="AE329" s="1" t="s">
        <v>294</v>
      </c>
      <c r="AF329" s="4" t="s">
        <v>5347</v>
      </c>
      <c r="AG329" s="1" t="s">
        <v>618</v>
      </c>
      <c r="AH329" s="1"/>
      <c r="AI329" s="1" t="s">
        <v>3082</v>
      </c>
      <c r="AJ329" s="1" t="s">
        <v>379</v>
      </c>
    </row>
    <row r="330" spans="1:36" ht="126" customHeight="1" x14ac:dyDescent="0.2">
      <c r="A330" s="123">
        <v>329</v>
      </c>
      <c r="B330" s="3" t="s">
        <v>959</v>
      </c>
      <c r="C330" s="2" t="s">
        <v>1795</v>
      </c>
      <c r="D330" s="146"/>
      <c r="E330" s="108" t="s">
        <v>2069</v>
      </c>
      <c r="F330" s="168" t="s">
        <v>2500</v>
      </c>
      <c r="G330" s="22">
        <v>10</v>
      </c>
      <c r="H330" s="1" t="s">
        <v>960</v>
      </c>
      <c r="I330" s="1" t="s">
        <v>662</v>
      </c>
      <c r="J330" s="1" t="s">
        <v>710</v>
      </c>
      <c r="K330" s="1" t="s">
        <v>1208</v>
      </c>
      <c r="L330" s="42" t="s">
        <v>2068</v>
      </c>
      <c r="M330" s="48" t="s">
        <v>616</v>
      </c>
      <c r="N330" s="55" t="s">
        <v>1508</v>
      </c>
      <c r="O330" s="1" t="s">
        <v>285</v>
      </c>
      <c r="P330" s="1" t="s">
        <v>379</v>
      </c>
      <c r="Q330" s="1" t="s">
        <v>241</v>
      </c>
      <c r="R330" s="1" t="s">
        <v>962</v>
      </c>
      <c r="S330" s="1" t="s">
        <v>275</v>
      </c>
      <c r="T330" s="1" t="s">
        <v>632</v>
      </c>
      <c r="U330" s="89" t="s">
        <v>1791</v>
      </c>
      <c r="V330" s="1" t="s">
        <v>1121</v>
      </c>
      <c r="W330" s="1" t="s">
        <v>486</v>
      </c>
      <c r="X330" s="1" t="s">
        <v>1980</v>
      </c>
      <c r="Y330" s="1" t="s">
        <v>1291</v>
      </c>
      <c r="Z330" s="31" t="s">
        <v>6625</v>
      </c>
      <c r="AA330" s="31" t="s">
        <v>1436</v>
      </c>
      <c r="AB330" s="102" t="s">
        <v>619</v>
      </c>
      <c r="AC330" s="1" t="s">
        <v>3670</v>
      </c>
      <c r="AD330" s="98" t="s">
        <v>5590</v>
      </c>
      <c r="AE330" s="1" t="s">
        <v>294</v>
      </c>
      <c r="AF330" s="4" t="s">
        <v>5348</v>
      </c>
      <c r="AG330" s="1" t="s">
        <v>618</v>
      </c>
      <c r="AH330" s="1"/>
      <c r="AI330" s="1" t="s">
        <v>3082</v>
      </c>
      <c r="AJ330" s="1" t="s">
        <v>379</v>
      </c>
    </row>
    <row r="331" spans="1:36" ht="126" customHeight="1" x14ac:dyDescent="0.2">
      <c r="A331" s="123">
        <v>330</v>
      </c>
      <c r="B331" s="3" t="s">
        <v>959</v>
      </c>
      <c r="C331" s="2" t="s">
        <v>1796</v>
      </c>
      <c r="D331" s="146"/>
      <c r="E331" s="108" t="s">
        <v>2070</v>
      </c>
      <c r="F331" s="168" t="s">
        <v>2500</v>
      </c>
      <c r="G331" s="22">
        <v>11</v>
      </c>
      <c r="H331" s="1" t="s">
        <v>960</v>
      </c>
      <c r="I331" s="1" t="s">
        <v>661</v>
      </c>
      <c r="J331" s="1" t="s">
        <v>710</v>
      </c>
      <c r="K331" s="1" t="s">
        <v>1209</v>
      </c>
      <c r="L331" s="42" t="s">
        <v>2071</v>
      </c>
      <c r="M331" s="48" t="s">
        <v>616</v>
      </c>
      <c r="N331" s="55" t="s">
        <v>1508</v>
      </c>
      <c r="O331" s="1" t="s">
        <v>285</v>
      </c>
      <c r="P331" s="1" t="s">
        <v>379</v>
      </c>
      <c r="Q331" s="1" t="s">
        <v>241</v>
      </c>
      <c r="R331" s="1" t="s">
        <v>962</v>
      </c>
      <c r="S331" s="1" t="s">
        <v>275</v>
      </c>
      <c r="T331" s="1" t="s">
        <v>632</v>
      </c>
      <c r="U331" s="89" t="s">
        <v>1791</v>
      </c>
      <c r="V331" s="1" t="s">
        <v>1122</v>
      </c>
      <c r="W331" s="1" t="s">
        <v>486</v>
      </c>
      <c r="X331" s="1" t="s">
        <v>1980</v>
      </c>
      <c r="Y331" s="1" t="s">
        <v>2028</v>
      </c>
      <c r="Z331" s="31" t="s">
        <v>6625</v>
      </c>
      <c r="AA331" s="31" t="s">
        <v>1436</v>
      </c>
      <c r="AB331" s="102" t="s">
        <v>619</v>
      </c>
      <c r="AC331" s="1" t="s">
        <v>3670</v>
      </c>
      <c r="AD331" s="98" t="s">
        <v>5591</v>
      </c>
      <c r="AE331" s="1" t="s">
        <v>294</v>
      </c>
      <c r="AF331" s="4" t="s">
        <v>5349</v>
      </c>
      <c r="AG331" s="1" t="s">
        <v>618</v>
      </c>
      <c r="AH331" s="1"/>
      <c r="AI331" s="1" t="s">
        <v>3082</v>
      </c>
      <c r="AJ331" s="1" t="s">
        <v>379</v>
      </c>
    </row>
    <row r="332" spans="1:36" ht="126" customHeight="1" x14ac:dyDescent="0.2">
      <c r="A332" s="123">
        <v>331</v>
      </c>
      <c r="B332" s="3" t="s">
        <v>959</v>
      </c>
      <c r="C332" s="2" t="s">
        <v>1797</v>
      </c>
      <c r="D332" s="146"/>
      <c r="E332" s="108" t="s">
        <v>2072</v>
      </c>
      <c r="F332" s="168" t="s">
        <v>2500</v>
      </c>
      <c r="G332" s="22">
        <v>12</v>
      </c>
      <c r="H332" s="1" t="s">
        <v>960</v>
      </c>
      <c r="I332" s="1" t="s">
        <v>2440</v>
      </c>
      <c r="J332" s="1" t="s">
        <v>710</v>
      </c>
      <c r="K332" s="1" t="s">
        <v>1210</v>
      </c>
      <c r="L332" s="42" t="s">
        <v>2071</v>
      </c>
      <c r="M332" s="48" t="s">
        <v>616</v>
      </c>
      <c r="N332" s="55" t="s">
        <v>1508</v>
      </c>
      <c r="O332" s="1" t="s">
        <v>285</v>
      </c>
      <c r="P332" s="1" t="s">
        <v>379</v>
      </c>
      <c r="Q332" s="1" t="s">
        <v>614</v>
      </c>
      <c r="R332" s="1" t="s">
        <v>962</v>
      </c>
      <c r="S332" s="1" t="s">
        <v>275</v>
      </c>
      <c r="T332" s="1" t="s">
        <v>632</v>
      </c>
      <c r="U332" s="89" t="s">
        <v>1791</v>
      </c>
      <c r="V332" s="1" t="s">
        <v>639</v>
      </c>
      <c r="W332" s="1" t="s">
        <v>621</v>
      </c>
      <c r="X332" s="1" t="s">
        <v>1980</v>
      </c>
      <c r="Y332" s="1" t="s">
        <v>1291</v>
      </c>
      <c r="Z332" s="31" t="s">
        <v>6625</v>
      </c>
      <c r="AA332" s="31" t="s">
        <v>1436</v>
      </c>
      <c r="AB332" s="102" t="s">
        <v>619</v>
      </c>
      <c r="AC332" s="1" t="s">
        <v>3670</v>
      </c>
      <c r="AD332" s="98" t="s">
        <v>5592</v>
      </c>
      <c r="AE332" s="1" t="s">
        <v>294</v>
      </c>
      <c r="AF332" s="4" t="s">
        <v>5350</v>
      </c>
      <c r="AG332" s="1" t="s">
        <v>618</v>
      </c>
      <c r="AH332" s="1"/>
      <c r="AI332" s="1" t="s">
        <v>3082</v>
      </c>
      <c r="AJ332" s="1" t="s">
        <v>379</v>
      </c>
    </row>
    <row r="333" spans="1:36" ht="126" customHeight="1" x14ac:dyDescent="0.2">
      <c r="A333" s="123">
        <v>332</v>
      </c>
      <c r="B333" s="3" t="s">
        <v>959</v>
      </c>
      <c r="C333" s="2" t="s">
        <v>1798</v>
      </c>
      <c r="D333" s="146"/>
      <c r="E333" s="108" t="s">
        <v>2074</v>
      </c>
      <c r="F333" s="168" t="s">
        <v>2500</v>
      </c>
      <c r="G333" s="22">
        <v>13</v>
      </c>
      <c r="H333" s="1" t="s">
        <v>960</v>
      </c>
      <c r="I333" s="1" t="s">
        <v>2440</v>
      </c>
      <c r="J333" s="1" t="s">
        <v>710</v>
      </c>
      <c r="K333" s="1" t="s">
        <v>1211</v>
      </c>
      <c r="L333" s="42" t="s">
        <v>2073</v>
      </c>
      <c r="M333" s="48" t="s">
        <v>616</v>
      </c>
      <c r="N333" s="55" t="s">
        <v>1508</v>
      </c>
      <c r="O333" s="1" t="s">
        <v>285</v>
      </c>
      <c r="P333" s="1" t="s">
        <v>379</v>
      </c>
      <c r="Q333" s="1" t="s">
        <v>614</v>
      </c>
      <c r="R333" s="1" t="s">
        <v>962</v>
      </c>
      <c r="S333" s="1" t="s">
        <v>275</v>
      </c>
      <c r="T333" s="1" t="s">
        <v>632</v>
      </c>
      <c r="U333" s="89" t="s">
        <v>1791</v>
      </c>
      <c r="V333" s="1" t="s">
        <v>203</v>
      </c>
      <c r="W333" s="1" t="s">
        <v>621</v>
      </c>
      <c r="X333" s="1" t="s">
        <v>1980</v>
      </c>
      <c r="Y333" s="1" t="s">
        <v>804</v>
      </c>
      <c r="Z333" s="31" t="s">
        <v>6625</v>
      </c>
      <c r="AA333" s="31" t="s">
        <v>1436</v>
      </c>
      <c r="AB333" s="102" t="s">
        <v>619</v>
      </c>
      <c r="AC333" s="1" t="s">
        <v>3670</v>
      </c>
      <c r="AD333" s="98" t="s">
        <v>5593</v>
      </c>
      <c r="AE333" s="1" t="s">
        <v>294</v>
      </c>
      <c r="AF333" s="4" t="s">
        <v>5351</v>
      </c>
      <c r="AG333" s="1" t="s">
        <v>618</v>
      </c>
      <c r="AH333" s="1"/>
      <c r="AI333" s="1" t="s">
        <v>3082</v>
      </c>
      <c r="AJ333" s="1" t="s">
        <v>379</v>
      </c>
    </row>
    <row r="334" spans="1:36" ht="126" customHeight="1" x14ac:dyDescent="0.2">
      <c r="A334" s="123">
        <v>333</v>
      </c>
      <c r="B334" s="3" t="s">
        <v>959</v>
      </c>
      <c r="C334" s="2" t="s">
        <v>1799</v>
      </c>
      <c r="D334" s="146"/>
      <c r="E334" s="108" t="s">
        <v>2075</v>
      </c>
      <c r="F334" s="168" t="s">
        <v>2500</v>
      </c>
      <c r="G334" s="22">
        <v>14</v>
      </c>
      <c r="H334" s="1" t="s">
        <v>960</v>
      </c>
      <c r="I334" s="1" t="s">
        <v>663</v>
      </c>
      <c r="J334" s="1" t="s">
        <v>710</v>
      </c>
      <c r="K334" s="1" t="s">
        <v>1212</v>
      </c>
      <c r="L334" s="42" t="s">
        <v>2073</v>
      </c>
      <c r="M334" s="48" t="s">
        <v>616</v>
      </c>
      <c r="N334" s="55" t="s">
        <v>1508</v>
      </c>
      <c r="O334" s="1" t="s">
        <v>285</v>
      </c>
      <c r="P334" s="1" t="s">
        <v>379</v>
      </c>
      <c r="Q334" s="1" t="s">
        <v>614</v>
      </c>
      <c r="R334" s="1" t="s">
        <v>962</v>
      </c>
      <c r="S334" s="1" t="s">
        <v>275</v>
      </c>
      <c r="T334" s="1" t="s">
        <v>632</v>
      </c>
      <c r="U334" s="89" t="s">
        <v>1791</v>
      </c>
      <c r="V334" s="1" t="s">
        <v>1123</v>
      </c>
      <c r="W334" s="1" t="s">
        <v>621</v>
      </c>
      <c r="X334" s="1" t="s">
        <v>1980</v>
      </c>
      <c r="Y334" s="1" t="s">
        <v>295</v>
      </c>
      <c r="Z334" s="31" t="s">
        <v>6625</v>
      </c>
      <c r="AA334" s="31" t="s">
        <v>1436</v>
      </c>
      <c r="AB334" s="102" t="s">
        <v>619</v>
      </c>
      <c r="AC334" s="1" t="s">
        <v>3670</v>
      </c>
      <c r="AD334" s="98">
        <v>11103.678929765887</v>
      </c>
      <c r="AE334" s="1" t="s">
        <v>294</v>
      </c>
      <c r="AF334" s="4">
        <v>18193.979933110368</v>
      </c>
      <c r="AG334" s="1" t="s">
        <v>618</v>
      </c>
      <c r="AH334" s="1"/>
      <c r="AI334" s="1" t="s">
        <v>3082</v>
      </c>
      <c r="AJ334" s="1" t="s">
        <v>379</v>
      </c>
    </row>
    <row r="335" spans="1:36" ht="126" customHeight="1" x14ac:dyDescent="0.2">
      <c r="A335" s="123">
        <v>334</v>
      </c>
      <c r="B335" s="3" t="s">
        <v>959</v>
      </c>
      <c r="C335" s="2" t="s">
        <v>1800</v>
      </c>
      <c r="D335" s="146"/>
      <c r="E335" s="108" t="s">
        <v>2076</v>
      </c>
      <c r="F335" s="168" t="s">
        <v>2500</v>
      </c>
      <c r="G335" s="22">
        <v>15</v>
      </c>
      <c r="H335" s="1" t="s">
        <v>960</v>
      </c>
      <c r="I335" s="1" t="s">
        <v>663</v>
      </c>
      <c r="J335" s="1" t="s">
        <v>710</v>
      </c>
      <c r="K335" s="1" t="s">
        <v>1213</v>
      </c>
      <c r="L335" s="42" t="s">
        <v>2077</v>
      </c>
      <c r="M335" s="48" t="s">
        <v>616</v>
      </c>
      <c r="N335" s="55" t="s">
        <v>1508</v>
      </c>
      <c r="O335" s="1" t="s">
        <v>285</v>
      </c>
      <c r="P335" s="1" t="s">
        <v>379</v>
      </c>
      <c r="Q335" s="1" t="s">
        <v>614</v>
      </c>
      <c r="R335" s="1" t="s">
        <v>962</v>
      </c>
      <c r="S335" s="1" t="s">
        <v>275</v>
      </c>
      <c r="T335" s="1" t="s">
        <v>632</v>
      </c>
      <c r="U335" s="89" t="s">
        <v>1791</v>
      </c>
      <c r="V335" s="1" t="s">
        <v>1124</v>
      </c>
      <c r="W335" s="1" t="s">
        <v>621</v>
      </c>
      <c r="X335" s="1" t="s">
        <v>1980</v>
      </c>
      <c r="Y335" s="1" t="s">
        <v>1463</v>
      </c>
      <c r="Z335" s="31" t="s">
        <v>6625</v>
      </c>
      <c r="AA335" s="31" t="s">
        <v>1436</v>
      </c>
      <c r="AB335" s="102" t="s">
        <v>619</v>
      </c>
      <c r="AC335" s="1" t="s">
        <v>3670</v>
      </c>
      <c r="AD335" s="98">
        <v>11346.153846153846</v>
      </c>
      <c r="AE335" s="1" t="s">
        <v>294</v>
      </c>
      <c r="AF335" s="4">
        <v>18712.374581939799</v>
      </c>
      <c r="AG335" s="1" t="s">
        <v>618</v>
      </c>
      <c r="AH335" s="1"/>
      <c r="AI335" s="1" t="s">
        <v>3082</v>
      </c>
      <c r="AJ335" s="1" t="s">
        <v>379</v>
      </c>
    </row>
    <row r="336" spans="1:36" ht="126" customHeight="1" x14ac:dyDescent="0.2">
      <c r="A336" s="123">
        <v>335</v>
      </c>
      <c r="B336" s="3" t="s">
        <v>959</v>
      </c>
      <c r="C336" s="2" t="s">
        <v>1801</v>
      </c>
      <c r="D336" s="146"/>
      <c r="E336" s="108" t="s">
        <v>2078</v>
      </c>
      <c r="F336" s="168" t="s">
        <v>2500</v>
      </c>
      <c r="G336" s="22">
        <v>16</v>
      </c>
      <c r="H336" s="1" t="s">
        <v>960</v>
      </c>
      <c r="I336" s="1" t="s">
        <v>664</v>
      </c>
      <c r="J336" s="1" t="s">
        <v>710</v>
      </c>
      <c r="K336" s="1" t="s">
        <v>1213</v>
      </c>
      <c r="L336" s="42" t="s">
        <v>2077</v>
      </c>
      <c r="M336" s="48" t="s">
        <v>616</v>
      </c>
      <c r="N336" s="55" t="s">
        <v>1508</v>
      </c>
      <c r="O336" s="1" t="s">
        <v>285</v>
      </c>
      <c r="P336" s="1" t="s">
        <v>379</v>
      </c>
      <c r="Q336" s="1" t="s">
        <v>614</v>
      </c>
      <c r="R336" s="1" t="s">
        <v>962</v>
      </c>
      <c r="S336" s="1" t="s">
        <v>275</v>
      </c>
      <c r="T336" s="1" t="s">
        <v>632</v>
      </c>
      <c r="U336" s="89" t="s">
        <v>1791</v>
      </c>
      <c r="V336" s="1" t="s">
        <v>491</v>
      </c>
      <c r="W336" s="1" t="s">
        <v>621</v>
      </c>
      <c r="X336" s="1" t="s">
        <v>1980</v>
      </c>
      <c r="Y336" s="1" t="s">
        <v>296</v>
      </c>
      <c r="Z336" s="31" t="s">
        <v>6625</v>
      </c>
      <c r="AA336" s="31" t="s">
        <v>1436</v>
      </c>
      <c r="AB336" s="102" t="s">
        <v>619</v>
      </c>
      <c r="AC336" s="1" t="s">
        <v>3670</v>
      </c>
      <c r="AD336" s="98">
        <v>11346.153846153846</v>
      </c>
      <c r="AE336" s="1" t="s">
        <v>294</v>
      </c>
      <c r="AF336" s="4">
        <v>18946.488294314382</v>
      </c>
      <c r="AG336" s="1" t="s">
        <v>618</v>
      </c>
      <c r="AH336" s="1"/>
      <c r="AI336" s="1" t="s">
        <v>3082</v>
      </c>
      <c r="AJ336" s="1" t="s">
        <v>379</v>
      </c>
    </row>
    <row r="337" spans="1:36" ht="126" customHeight="1" x14ac:dyDescent="0.2">
      <c r="A337" s="123">
        <v>336</v>
      </c>
      <c r="B337" s="3" t="s">
        <v>959</v>
      </c>
      <c r="C337" s="2" t="s">
        <v>1802</v>
      </c>
      <c r="D337" s="146"/>
      <c r="E337" s="108" t="s">
        <v>2079</v>
      </c>
      <c r="F337" s="168" t="s">
        <v>2500</v>
      </c>
      <c r="G337" s="22">
        <v>17</v>
      </c>
      <c r="H337" s="1" t="s">
        <v>960</v>
      </c>
      <c r="I337" s="1" t="s">
        <v>665</v>
      </c>
      <c r="J337" s="1" t="s">
        <v>710</v>
      </c>
      <c r="K337" s="1" t="s">
        <v>1214</v>
      </c>
      <c r="L337" s="42" t="s">
        <v>2080</v>
      </c>
      <c r="M337" s="48" t="s">
        <v>616</v>
      </c>
      <c r="N337" s="55" t="s">
        <v>1508</v>
      </c>
      <c r="O337" s="1" t="s">
        <v>285</v>
      </c>
      <c r="P337" s="1" t="s">
        <v>379</v>
      </c>
      <c r="Q337" s="1" t="s">
        <v>615</v>
      </c>
      <c r="R337" s="1" t="s">
        <v>962</v>
      </c>
      <c r="S337" s="1" t="s">
        <v>275</v>
      </c>
      <c r="T337" s="1" t="s">
        <v>632</v>
      </c>
      <c r="U337" s="89" t="s">
        <v>1791</v>
      </c>
      <c r="V337" s="1" t="s">
        <v>492</v>
      </c>
      <c r="W337" s="1" t="s">
        <v>622</v>
      </c>
      <c r="X337" s="1" t="s">
        <v>1980</v>
      </c>
      <c r="Y337" s="1" t="s">
        <v>964</v>
      </c>
      <c r="Z337" s="31" t="s">
        <v>6625</v>
      </c>
      <c r="AA337" s="31" t="s">
        <v>1436</v>
      </c>
      <c r="AB337" s="102" t="s">
        <v>619</v>
      </c>
      <c r="AC337" s="1" t="s">
        <v>3670</v>
      </c>
      <c r="AD337" s="98">
        <v>12345.317725752509</v>
      </c>
      <c r="AE337" s="1" t="s">
        <v>294</v>
      </c>
      <c r="AF337" s="4">
        <v>21086.956521739132</v>
      </c>
      <c r="AG337" s="1" t="s">
        <v>618</v>
      </c>
      <c r="AH337" s="1"/>
      <c r="AI337" s="1" t="s">
        <v>3082</v>
      </c>
      <c r="AJ337" s="1" t="s">
        <v>379</v>
      </c>
    </row>
    <row r="338" spans="1:36" ht="126" customHeight="1" x14ac:dyDescent="0.2">
      <c r="A338" s="123">
        <v>337</v>
      </c>
      <c r="B338" s="3" t="s">
        <v>959</v>
      </c>
      <c r="C338" s="2" t="s">
        <v>1803</v>
      </c>
      <c r="D338" s="146"/>
      <c r="E338" s="108" t="s">
        <v>2081</v>
      </c>
      <c r="F338" s="168" t="s">
        <v>2500</v>
      </c>
      <c r="G338" s="22">
        <v>18</v>
      </c>
      <c r="H338" s="1" t="s">
        <v>960</v>
      </c>
      <c r="I338" s="1" t="s">
        <v>665</v>
      </c>
      <c r="J338" s="1" t="s">
        <v>710</v>
      </c>
      <c r="K338" s="1" t="s">
        <v>1214</v>
      </c>
      <c r="L338" s="42" t="s">
        <v>2080</v>
      </c>
      <c r="M338" s="48" t="s">
        <v>616</v>
      </c>
      <c r="N338" s="55" t="s">
        <v>1508</v>
      </c>
      <c r="O338" s="1" t="s">
        <v>285</v>
      </c>
      <c r="P338" s="1" t="s">
        <v>379</v>
      </c>
      <c r="Q338" s="1" t="s">
        <v>615</v>
      </c>
      <c r="R338" s="1" t="s">
        <v>962</v>
      </c>
      <c r="S338" s="1" t="s">
        <v>275</v>
      </c>
      <c r="T338" s="1" t="s">
        <v>632</v>
      </c>
      <c r="U338" s="89" t="s">
        <v>1791</v>
      </c>
      <c r="V338" s="1" t="s">
        <v>493</v>
      </c>
      <c r="W338" s="1" t="s">
        <v>622</v>
      </c>
      <c r="X338" s="1" t="s">
        <v>1980</v>
      </c>
      <c r="Y338" s="1" t="s">
        <v>1588</v>
      </c>
      <c r="Z338" s="31" t="s">
        <v>6625</v>
      </c>
      <c r="AA338" s="31" t="s">
        <v>1436</v>
      </c>
      <c r="AB338" s="102" t="s">
        <v>619</v>
      </c>
      <c r="AC338" s="1" t="s">
        <v>3670</v>
      </c>
      <c r="AD338" s="98">
        <v>12349.498327759198</v>
      </c>
      <c r="AE338" s="1" t="s">
        <v>294</v>
      </c>
      <c r="AF338" s="4">
        <v>21262.541806020068</v>
      </c>
      <c r="AG338" s="1" t="s">
        <v>618</v>
      </c>
      <c r="AH338" s="1"/>
      <c r="AI338" s="1" t="s">
        <v>3082</v>
      </c>
      <c r="AJ338" s="1" t="s">
        <v>379</v>
      </c>
    </row>
    <row r="339" spans="1:36" ht="126" customHeight="1" x14ac:dyDescent="0.2">
      <c r="A339" s="123">
        <v>338</v>
      </c>
      <c r="B339" s="3" t="s">
        <v>959</v>
      </c>
      <c r="C339" s="2" t="s">
        <v>1804</v>
      </c>
      <c r="D339" s="146"/>
      <c r="E339" s="108" t="s">
        <v>2082</v>
      </c>
      <c r="F339" s="168" t="s">
        <v>2500</v>
      </c>
      <c r="G339" s="22">
        <v>19</v>
      </c>
      <c r="H339" s="1" t="s">
        <v>960</v>
      </c>
      <c r="I339" s="1" t="s">
        <v>666</v>
      </c>
      <c r="J339" s="1" t="s">
        <v>710</v>
      </c>
      <c r="K339" s="1" t="s">
        <v>293</v>
      </c>
      <c r="L339" s="42" t="s">
        <v>2083</v>
      </c>
      <c r="M339" s="48" t="s">
        <v>616</v>
      </c>
      <c r="N339" s="55" t="s">
        <v>1508</v>
      </c>
      <c r="O339" s="1" t="s">
        <v>285</v>
      </c>
      <c r="P339" s="1" t="s">
        <v>379</v>
      </c>
      <c r="Q339" s="1" t="s">
        <v>615</v>
      </c>
      <c r="R339" s="1" t="s">
        <v>962</v>
      </c>
      <c r="S339" s="1" t="s">
        <v>275</v>
      </c>
      <c r="T339" s="1" t="s">
        <v>632</v>
      </c>
      <c r="U339" s="89" t="s">
        <v>1791</v>
      </c>
      <c r="V339" s="1" t="s">
        <v>214</v>
      </c>
      <c r="W339" s="1" t="s">
        <v>622</v>
      </c>
      <c r="X339" s="1" t="s">
        <v>1980</v>
      </c>
      <c r="Y339" s="1" t="s">
        <v>1527</v>
      </c>
      <c r="Z339" s="31" t="s">
        <v>6625</v>
      </c>
      <c r="AA339" s="31" t="s">
        <v>1436</v>
      </c>
      <c r="AB339" s="102" t="s">
        <v>619</v>
      </c>
      <c r="AC339" s="1" t="s">
        <v>3670</v>
      </c>
      <c r="AD339" s="98">
        <v>12959.866220735787</v>
      </c>
      <c r="AE339" s="1" t="s">
        <v>294</v>
      </c>
      <c r="AF339" s="4">
        <v>22169.732441471573</v>
      </c>
      <c r="AG339" s="1" t="s">
        <v>618</v>
      </c>
      <c r="AH339" s="1"/>
      <c r="AI339" s="1" t="s">
        <v>3082</v>
      </c>
      <c r="AJ339" s="1" t="s">
        <v>379</v>
      </c>
    </row>
    <row r="340" spans="1:36" ht="126" customHeight="1" x14ac:dyDescent="0.2">
      <c r="A340" s="123">
        <v>339</v>
      </c>
      <c r="B340" s="3" t="s">
        <v>959</v>
      </c>
      <c r="C340" s="2" t="s">
        <v>1805</v>
      </c>
      <c r="D340" s="146"/>
      <c r="E340" s="108" t="s">
        <v>2084</v>
      </c>
      <c r="F340" s="168" t="s">
        <v>2500</v>
      </c>
      <c r="G340" s="22">
        <v>20</v>
      </c>
      <c r="H340" s="1" t="s">
        <v>960</v>
      </c>
      <c r="I340" s="1" t="s">
        <v>666</v>
      </c>
      <c r="J340" s="1" t="s">
        <v>710</v>
      </c>
      <c r="K340" s="1" t="s">
        <v>293</v>
      </c>
      <c r="L340" s="42" t="s">
        <v>2083</v>
      </c>
      <c r="M340" s="48" t="s">
        <v>616</v>
      </c>
      <c r="N340" s="55" t="s">
        <v>1508</v>
      </c>
      <c r="O340" s="1" t="s">
        <v>285</v>
      </c>
      <c r="P340" s="1" t="s">
        <v>379</v>
      </c>
      <c r="Q340" s="1" t="s">
        <v>615</v>
      </c>
      <c r="R340" s="1" t="s">
        <v>962</v>
      </c>
      <c r="S340" s="1" t="s">
        <v>275</v>
      </c>
      <c r="T340" s="1" t="s">
        <v>632</v>
      </c>
      <c r="U340" s="89" t="s">
        <v>1791</v>
      </c>
      <c r="V340" s="1" t="s">
        <v>90</v>
      </c>
      <c r="W340" s="1" t="s">
        <v>622</v>
      </c>
      <c r="X340" s="1" t="s">
        <v>1980</v>
      </c>
      <c r="Y340" s="1" t="s">
        <v>1768</v>
      </c>
      <c r="Z340" s="31" t="s">
        <v>6625</v>
      </c>
      <c r="AA340" s="31" t="s">
        <v>1436</v>
      </c>
      <c r="AB340" s="102" t="s">
        <v>619</v>
      </c>
      <c r="AC340" s="1" t="s">
        <v>3670</v>
      </c>
      <c r="AD340" s="98">
        <v>12959.866220735787</v>
      </c>
      <c r="AE340" s="1" t="s">
        <v>294</v>
      </c>
      <c r="AF340" s="4">
        <v>22366.220735785955</v>
      </c>
      <c r="AG340" s="1" t="s">
        <v>618</v>
      </c>
      <c r="AH340" s="1"/>
      <c r="AI340" s="1" t="s">
        <v>3082</v>
      </c>
      <c r="AJ340" s="1" t="s">
        <v>379</v>
      </c>
    </row>
    <row r="341" spans="1:36" ht="126" customHeight="1" x14ac:dyDescent="0.2">
      <c r="A341" s="123">
        <v>340</v>
      </c>
      <c r="B341" s="3" t="s">
        <v>959</v>
      </c>
      <c r="C341" s="2" t="s">
        <v>1806</v>
      </c>
      <c r="D341" s="146"/>
      <c r="E341" s="108" t="s">
        <v>2085</v>
      </c>
      <c r="F341" s="168" t="s">
        <v>2500</v>
      </c>
      <c r="G341" s="22">
        <v>4</v>
      </c>
      <c r="H341" s="1" t="s">
        <v>960</v>
      </c>
      <c r="I341" s="1" t="s">
        <v>218</v>
      </c>
      <c r="J341" s="1" t="s">
        <v>710</v>
      </c>
      <c r="K341" s="1" t="s">
        <v>374</v>
      </c>
      <c r="L341" s="42" t="s">
        <v>2086</v>
      </c>
      <c r="M341" s="48" t="s">
        <v>617</v>
      </c>
      <c r="N341" s="55" t="s">
        <v>1508</v>
      </c>
      <c r="O341" s="1" t="s">
        <v>285</v>
      </c>
      <c r="P341" s="1" t="s">
        <v>379</v>
      </c>
      <c r="Q341" s="1" t="s">
        <v>2065</v>
      </c>
      <c r="R341" s="1" t="s">
        <v>101</v>
      </c>
      <c r="S341" s="1" t="s">
        <v>275</v>
      </c>
      <c r="T341" s="1" t="s">
        <v>632</v>
      </c>
      <c r="U341" s="89" t="s">
        <v>963</v>
      </c>
      <c r="V341" s="1" t="s">
        <v>297</v>
      </c>
      <c r="W341" s="1" t="s">
        <v>505</v>
      </c>
      <c r="X341" s="1" t="s">
        <v>1980</v>
      </c>
      <c r="Y341" s="1" t="s">
        <v>1463</v>
      </c>
      <c r="Z341" s="31" t="s">
        <v>6625</v>
      </c>
      <c r="AA341" s="31" t="s">
        <v>1436</v>
      </c>
      <c r="AB341" s="102" t="s">
        <v>620</v>
      </c>
      <c r="AC341" s="1" t="s">
        <v>3670</v>
      </c>
      <c r="AD341" s="98" t="s">
        <v>5594</v>
      </c>
      <c r="AE341" s="1" t="s">
        <v>294</v>
      </c>
      <c r="AF341" s="4" t="s">
        <v>5352</v>
      </c>
      <c r="AG341" s="1" t="s">
        <v>618</v>
      </c>
      <c r="AH341" s="1"/>
      <c r="AI341" s="1" t="s">
        <v>3082</v>
      </c>
      <c r="AJ341" s="1" t="s">
        <v>379</v>
      </c>
    </row>
    <row r="342" spans="1:36" ht="126" customHeight="1" x14ac:dyDescent="0.2">
      <c r="A342" s="123">
        <v>341</v>
      </c>
      <c r="B342" s="3" t="s">
        <v>959</v>
      </c>
      <c r="C342" s="2" t="s">
        <v>1807</v>
      </c>
      <c r="D342" s="146"/>
      <c r="E342" s="108" t="s">
        <v>1047</v>
      </c>
      <c r="F342" s="168" t="s">
        <v>2500</v>
      </c>
      <c r="G342" s="22">
        <v>6</v>
      </c>
      <c r="H342" s="1" t="s">
        <v>960</v>
      </c>
      <c r="I342" s="1" t="s">
        <v>1972</v>
      </c>
      <c r="J342" s="1" t="s">
        <v>710</v>
      </c>
      <c r="K342" s="1" t="s">
        <v>1045</v>
      </c>
      <c r="L342" s="42" t="s">
        <v>1046</v>
      </c>
      <c r="M342" s="48" t="s">
        <v>1315</v>
      </c>
      <c r="N342" s="55" t="s">
        <v>1508</v>
      </c>
      <c r="O342" s="1" t="s">
        <v>285</v>
      </c>
      <c r="P342" s="1" t="s">
        <v>379</v>
      </c>
      <c r="Q342" s="1" t="s">
        <v>2065</v>
      </c>
      <c r="R342" s="1" t="s">
        <v>101</v>
      </c>
      <c r="S342" s="1" t="s">
        <v>275</v>
      </c>
      <c r="T342" s="1" t="s">
        <v>632</v>
      </c>
      <c r="U342" s="89" t="s">
        <v>963</v>
      </c>
      <c r="V342" s="1" t="s">
        <v>2093</v>
      </c>
      <c r="W342" s="1" t="s">
        <v>505</v>
      </c>
      <c r="X342" s="1" t="s">
        <v>1980</v>
      </c>
      <c r="Y342" s="1" t="s">
        <v>1586</v>
      </c>
      <c r="Z342" s="31" t="s">
        <v>6625</v>
      </c>
      <c r="AA342" s="31" t="s">
        <v>1436</v>
      </c>
      <c r="AB342" s="102" t="s">
        <v>620</v>
      </c>
      <c r="AC342" s="1" t="s">
        <v>3670</v>
      </c>
      <c r="AD342" s="98" t="s">
        <v>5595</v>
      </c>
      <c r="AE342" s="1" t="s">
        <v>294</v>
      </c>
      <c r="AF342" s="4" t="s">
        <v>5353</v>
      </c>
      <c r="AG342" s="1" t="s">
        <v>618</v>
      </c>
      <c r="AH342" s="1"/>
      <c r="AI342" s="1" t="s">
        <v>3082</v>
      </c>
      <c r="AJ342" s="1" t="s">
        <v>379</v>
      </c>
    </row>
    <row r="343" spans="1:36" ht="126" customHeight="1" x14ac:dyDescent="0.2">
      <c r="A343" s="123">
        <v>342</v>
      </c>
      <c r="B343" s="3" t="s">
        <v>959</v>
      </c>
      <c r="C343" s="2" t="s">
        <v>1808</v>
      </c>
      <c r="D343" s="146"/>
      <c r="E343" s="108" t="s">
        <v>1048</v>
      </c>
      <c r="F343" s="168" t="s">
        <v>2500</v>
      </c>
      <c r="G343" s="22">
        <v>7</v>
      </c>
      <c r="H343" s="1" t="s">
        <v>960</v>
      </c>
      <c r="I343" s="1" t="s">
        <v>1973</v>
      </c>
      <c r="J343" s="1" t="s">
        <v>710</v>
      </c>
      <c r="K343" s="1" t="s">
        <v>1049</v>
      </c>
      <c r="L343" s="42" t="s">
        <v>1050</v>
      </c>
      <c r="M343" s="48" t="s">
        <v>617</v>
      </c>
      <c r="N343" s="55" t="s">
        <v>1508</v>
      </c>
      <c r="O343" s="1" t="s">
        <v>285</v>
      </c>
      <c r="P343" s="1" t="s">
        <v>379</v>
      </c>
      <c r="Q343" s="1" t="s">
        <v>2064</v>
      </c>
      <c r="R343" s="1" t="s">
        <v>101</v>
      </c>
      <c r="S343" s="1" t="s">
        <v>275</v>
      </c>
      <c r="T343" s="1" t="s">
        <v>632</v>
      </c>
      <c r="U343" s="89" t="s">
        <v>1791</v>
      </c>
      <c r="V343" s="1" t="s">
        <v>1408</v>
      </c>
      <c r="W343" s="1" t="s">
        <v>486</v>
      </c>
      <c r="X343" s="1" t="s">
        <v>1980</v>
      </c>
      <c r="Y343" s="1" t="s">
        <v>1588</v>
      </c>
      <c r="Z343" s="31" t="s">
        <v>6625</v>
      </c>
      <c r="AA343" s="31" t="s">
        <v>1436</v>
      </c>
      <c r="AB343" s="102" t="s">
        <v>620</v>
      </c>
      <c r="AC343" s="1" t="s">
        <v>3670</v>
      </c>
      <c r="AD343" s="98" t="s">
        <v>5596</v>
      </c>
      <c r="AE343" s="1" t="s">
        <v>294</v>
      </c>
      <c r="AF343" s="4" t="s">
        <v>5354</v>
      </c>
      <c r="AG343" s="1" t="s">
        <v>618</v>
      </c>
      <c r="AH343" s="1"/>
      <c r="AI343" s="1" t="s">
        <v>3082</v>
      </c>
      <c r="AJ343" s="1" t="s">
        <v>379</v>
      </c>
    </row>
    <row r="344" spans="1:36" ht="126" customHeight="1" x14ac:dyDescent="0.2">
      <c r="A344" s="123">
        <v>343</v>
      </c>
      <c r="B344" s="3" t="s">
        <v>959</v>
      </c>
      <c r="C344" s="2" t="s">
        <v>1809</v>
      </c>
      <c r="D344" s="146"/>
      <c r="E344" s="108" t="s">
        <v>1051</v>
      </c>
      <c r="F344" s="168" t="s">
        <v>2500</v>
      </c>
      <c r="G344" s="22">
        <v>8</v>
      </c>
      <c r="H344" s="1" t="s">
        <v>960</v>
      </c>
      <c r="I344" s="1" t="s">
        <v>1973</v>
      </c>
      <c r="J344" s="1" t="s">
        <v>710</v>
      </c>
      <c r="K344" s="1" t="s">
        <v>1049</v>
      </c>
      <c r="L344" s="42" t="s">
        <v>1050</v>
      </c>
      <c r="M344" s="48" t="s">
        <v>617</v>
      </c>
      <c r="N344" s="55" t="s">
        <v>1508</v>
      </c>
      <c r="O344" s="1" t="s">
        <v>285</v>
      </c>
      <c r="P344" s="1" t="s">
        <v>379</v>
      </c>
      <c r="Q344" s="1" t="s">
        <v>2064</v>
      </c>
      <c r="R344" s="1" t="s">
        <v>101</v>
      </c>
      <c r="S344" s="1" t="s">
        <v>275</v>
      </c>
      <c r="T344" s="1" t="s">
        <v>632</v>
      </c>
      <c r="U344" s="89" t="s">
        <v>1791</v>
      </c>
      <c r="V344" s="1" t="s">
        <v>1119</v>
      </c>
      <c r="W344" s="1" t="s">
        <v>486</v>
      </c>
      <c r="X344" s="1" t="s">
        <v>1980</v>
      </c>
      <c r="Y344" s="1" t="s">
        <v>1291</v>
      </c>
      <c r="Z344" s="31" t="s">
        <v>6625</v>
      </c>
      <c r="AA344" s="31" t="s">
        <v>1436</v>
      </c>
      <c r="AB344" s="102" t="s">
        <v>620</v>
      </c>
      <c r="AC344" s="1" t="s">
        <v>3670</v>
      </c>
      <c r="AD344" s="98" t="s">
        <v>5596</v>
      </c>
      <c r="AE344" s="1" t="s">
        <v>294</v>
      </c>
      <c r="AF344" s="4" t="s">
        <v>5355</v>
      </c>
      <c r="AG344" s="1" t="s">
        <v>618</v>
      </c>
      <c r="AH344" s="1"/>
      <c r="AI344" s="1" t="s">
        <v>3082</v>
      </c>
      <c r="AJ344" s="1" t="s">
        <v>379</v>
      </c>
    </row>
    <row r="345" spans="1:36" ht="126" customHeight="1" x14ac:dyDescent="0.2">
      <c r="A345" s="123">
        <v>344</v>
      </c>
      <c r="B345" s="3" t="s">
        <v>959</v>
      </c>
      <c r="C345" s="2" t="s">
        <v>361</v>
      </c>
      <c r="D345" s="146"/>
      <c r="E345" s="108" t="s">
        <v>1052</v>
      </c>
      <c r="F345" s="168" t="s">
        <v>2500</v>
      </c>
      <c r="G345" s="22">
        <v>9</v>
      </c>
      <c r="H345" s="1" t="s">
        <v>960</v>
      </c>
      <c r="I345" s="1" t="s">
        <v>1974</v>
      </c>
      <c r="J345" s="1" t="s">
        <v>710</v>
      </c>
      <c r="K345" s="1" t="s">
        <v>1053</v>
      </c>
      <c r="L345" s="42" t="s">
        <v>1054</v>
      </c>
      <c r="M345" s="48" t="s">
        <v>617</v>
      </c>
      <c r="N345" s="55" t="s">
        <v>1508</v>
      </c>
      <c r="O345" s="1" t="s">
        <v>285</v>
      </c>
      <c r="P345" s="1" t="s">
        <v>379</v>
      </c>
      <c r="Q345" s="1" t="s">
        <v>2064</v>
      </c>
      <c r="R345" s="1" t="s">
        <v>101</v>
      </c>
      <c r="S345" s="1" t="s">
        <v>275</v>
      </c>
      <c r="T345" s="1" t="s">
        <v>632</v>
      </c>
      <c r="U345" s="89" t="s">
        <v>1791</v>
      </c>
      <c r="V345" s="1" t="s">
        <v>1120</v>
      </c>
      <c r="W345" s="1" t="s">
        <v>486</v>
      </c>
      <c r="X345" s="1" t="s">
        <v>1980</v>
      </c>
      <c r="Y345" s="1" t="s">
        <v>1958</v>
      </c>
      <c r="Z345" s="31" t="s">
        <v>6625</v>
      </c>
      <c r="AA345" s="31" t="s">
        <v>1436</v>
      </c>
      <c r="AB345" s="102" t="s">
        <v>620</v>
      </c>
      <c r="AC345" s="1" t="s">
        <v>3670</v>
      </c>
      <c r="AD345" s="98" t="s">
        <v>5597</v>
      </c>
      <c r="AE345" s="1" t="s">
        <v>294</v>
      </c>
      <c r="AF345" s="4" t="s">
        <v>5356</v>
      </c>
      <c r="AG345" s="1" t="s">
        <v>618</v>
      </c>
      <c r="AH345" s="1"/>
      <c r="AI345" s="1" t="s">
        <v>3082</v>
      </c>
      <c r="AJ345" s="1" t="s">
        <v>379</v>
      </c>
    </row>
    <row r="346" spans="1:36" ht="126" customHeight="1" x14ac:dyDescent="0.2">
      <c r="A346" s="123">
        <v>345</v>
      </c>
      <c r="B346" s="3" t="s">
        <v>959</v>
      </c>
      <c r="C346" s="2" t="s">
        <v>362</v>
      </c>
      <c r="D346" s="146"/>
      <c r="E346" s="108" t="s">
        <v>1055</v>
      </c>
      <c r="F346" s="168" t="s">
        <v>2500</v>
      </c>
      <c r="G346" s="22">
        <v>10</v>
      </c>
      <c r="H346" s="1" t="s">
        <v>960</v>
      </c>
      <c r="I346" s="1" t="s">
        <v>1845</v>
      </c>
      <c r="J346" s="1" t="s">
        <v>710</v>
      </c>
      <c r="K346" s="1" t="s">
        <v>672</v>
      </c>
      <c r="L346" s="42" t="s">
        <v>1054</v>
      </c>
      <c r="M346" s="48" t="s">
        <v>617</v>
      </c>
      <c r="N346" s="55" t="s">
        <v>1508</v>
      </c>
      <c r="O346" s="1" t="s">
        <v>285</v>
      </c>
      <c r="P346" s="1" t="s">
        <v>379</v>
      </c>
      <c r="Q346" s="1" t="s">
        <v>241</v>
      </c>
      <c r="R346" s="1" t="s">
        <v>101</v>
      </c>
      <c r="S346" s="1" t="s">
        <v>275</v>
      </c>
      <c r="T346" s="1" t="s">
        <v>632</v>
      </c>
      <c r="U346" s="89" t="s">
        <v>1791</v>
      </c>
      <c r="V346" s="1" t="s">
        <v>1121</v>
      </c>
      <c r="W346" s="1" t="s">
        <v>486</v>
      </c>
      <c r="X346" s="1" t="s">
        <v>1980</v>
      </c>
      <c r="Y346" s="1" t="s">
        <v>1291</v>
      </c>
      <c r="Z346" s="31" t="s">
        <v>6625</v>
      </c>
      <c r="AA346" s="31" t="s">
        <v>1436</v>
      </c>
      <c r="AB346" s="102" t="s">
        <v>620</v>
      </c>
      <c r="AC346" s="1" t="s">
        <v>3670</v>
      </c>
      <c r="AD346" s="98" t="s">
        <v>5597</v>
      </c>
      <c r="AE346" s="1" t="s">
        <v>294</v>
      </c>
      <c r="AF346" s="4" t="s">
        <v>5357</v>
      </c>
      <c r="AG346" s="1" t="s">
        <v>618</v>
      </c>
      <c r="AH346" s="1"/>
      <c r="AI346" s="1" t="s">
        <v>3082</v>
      </c>
      <c r="AJ346" s="1" t="s">
        <v>379</v>
      </c>
    </row>
    <row r="347" spans="1:36" ht="126" customHeight="1" x14ac:dyDescent="0.2">
      <c r="A347" s="123">
        <v>346</v>
      </c>
      <c r="B347" s="3" t="s">
        <v>959</v>
      </c>
      <c r="C347" s="2" t="s">
        <v>363</v>
      </c>
      <c r="D347" s="146"/>
      <c r="E347" s="108" t="s">
        <v>673</v>
      </c>
      <c r="F347" s="168" t="s">
        <v>2500</v>
      </c>
      <c r="G347" s="22">
        <v>11</v>
      </c>
      <c r="H347" s="1" t="s">
        <v>960</v>
      </c>
      <c r="I347" s="1" t="s">
        <v>1846</v>
      </c>
      <c r="J347" s="1" t="s">
        <v>710</v>
      </c>
      <c r="K347" s="1" t="s">
        <v>674</v>
      </c>
      <c r="L347" s="42" t="s">
        <v>675</v>
      </c>
      <c r="M347" s="48" t="s">
        <v>617</v>
      </c>
      <c r="N347" s="55" t="s">
        <v>1508</v>
      </c>
      <c r="O347" s="1" t="s">
        <v>285</v>
      </c>
      <c r="P347" s="1" t="s">
        <v>379</v>
      </c>
      <c r="Q347" s="1" t="s">
        <v>241</v>
      </c>
      <c r="R347" s="1" t="s">
        <v>101</v>
      </c>
      <c r="S347" s="1" t="s">
        <v>275</v>
      </c>
      <c r="T347" s="1" t="s">
        <v>632</v>
      </c>
      <c r="U347" s="89" t="s">
        <v>1791</v>
      </c>
      <c r="V347" s="1" t="s">
        <v>1122</v>
      </c>
      <c r="W347" s="1" t="s">
        <v>486</v>
      </c>
      <c r="X347" s="1" t="s">
        <v>1980</v>
      </c>
      <c r="Y347" s="1" t="s">
        <v>2028</v>
      </c>
      <c r="Z347" s="31" t="s">
        <v>6625</v>
      </c>
      <c r="AA347" s="31" t="s">
        <v>1436</v>
      </c>
      <c r="AB347" s="102" t="s">
        <v>620</v>
      </c>
      <c r="AC347" s="1" t="s">
        <v>3670</v>
      </c>
      <c r="AD347" s="98">
        <v>11120.401337792642</v>
      </c>
      <c r="AE347" s="1" t="s">
        <v>294</v>
      </c>
      <c r="AF347" s="4" t="s">
        <v>5358</v>
      </c>
      <c r="AG347" s="1" t="s">
        <v>618</v>
      </c>
      <c r="AH347" s="1"/>
      <c r="AI347" s="1" t="s">
        <v>3082</v>
      </c>
      <c r="AJ347" s="1" t="s">
        <v>379</v>
      </c>
    </row>
    <row r="348" spans="1:36" ht="126" customHeight="1" x14ac:dyDescent="0.2">
      <c r="A348" s="123">
        <v>347</v>
      </c>
      <c r="B348" s="3" t="s">
        <v>959</v>
      </c>
      <c r="C348" s="2" t="s">
        <v>364</v>
      </c>
      <c r="D348" s="146"/>
      <c r="E348" s="108" t="s">
        <v>676</v>
      </c>
      <c r="F348" s="168" t="s">
        <v>2500</v>
      </c>
      <c r="G348" s="22">
        <v>12</v>
      </c>
      <c r="H348" s="1" t="s">
        <v>960</v>
      </c>
      <c r="I348" s="1" t="s">
        <v>2594</v>
      </c>
      <c r="J348" s="1" t="s">
        <v>710</v>
      </c>
      <c r="K348" s="1" t="s">
        <v>376</v>
      </c>
      <c r="L348" s="42" t="s">
        <v>675</v>
      </c>
      <c r="M348" s="48" t="s">
        <v>617</v>
      </c>
      <c r="N348" s="55" t="s">
        <v>1508</v>
      </c>
      <c r="O348" s="1" t="s">
        <v>285</v>
      </c>
      <c r="P348" s="1" t="s">
        <v>379</v>
      </c>
      <c r="Q348" s="1" t="s">
        <v>614</v>
      </c>
      <c r="R348" s="1" t="s">
        <v>101</v>
      </c>
      <c r="S348" s="1" t="s">
        <v>275</v>
      </c>
      <c r="T348" s="1" t="s">
        <v>632</v>
      </c>
      <c r="U348" s="89" t="s">
        <v>1791</v>
      </c>
      <c r="V348" s="1" t="s">
        <v>494</v>
      </c>
      <c r="W348" s="1" t="s">
        <v>621</v>
      </c>
      <c r="X348" s="1" t="s">
        <v>1980</v>
      </c>
      <c r="Y348" s="1" t="s">
        <v>1291</v>
      </c>
      <c r="Z348" s="31" t="s">
        <v>6625</v>
      </c>
      <c r="AA348" s="31" t="s">
        <v>1436</v>
      </c>
      <c r="AB348" s="102" t="s">
        <v>620</v>
      </c>
      <c r="AC348" s="1" t="s">
        <v>3670</v>
      </c>
      <c r="AD348" s="98">
        <v>12290.969899665552</v>
      </c>
      <c r="AE348" s="1" t="s">
        <v>294</v>
      </c>
      <c r="AF348" s="4" t="s">
        <v>5359</v>
      </c>
      <c r="AG348" s="1" t="s">
        <v>618</v>
      </c>
      <c r="AH348" s="1"/>
      <c r="AI348" s="1" t="s">
        <v>3082</v>
      </c>
      <c r="AJ348" s="1" t="s">
        <v>379</v>
      </c>
    </row>
    <row r="349" spans="1:36" ht="126" customHeight="1" x14ac:dyDescent="0.2">
      <c r="A349" s="123">
        <v>348</v>
      </c>
      <c r="B349" s="3" t="s">
        <v>959</v>
      </c>
      <c r="C349" s="2" t="s">
        <v>365</v>
      </c>
      <c r="D349" s="146"/>
      <c r="E349" s="108" t="s">
        <v>677</v>
      </c>
      <c r="F349" s="168" t="s">
        <v>2500</v>
      </c>
      <c r="G349" s="22">
        <v>13</v>
      </c>
      <c r="H349" s="1" t="s">
        <v>960</v>
      </c>
      <c r="I349" s="1" t="s">
        <v>2595</v>
      </c>
      <c r="J349" s="1" t="s">
        <v>710</v>
      </c>
      <c r="K349" s="1" t="s">
        <v>678</v>
      </c>
      <c r="L349" s="42" t="s">
        <v>681</v>
      </c>
      <c r="M349" s="48" t="s">
        <v>617</v>
      </c>
      <c r="N349" s="55" t="s">
        <v>1508</v>
      </c>
      <c r="O349" s="1" t="s">
        <v>285</v>
      </c>
      <c r="P349" s="1" t="s">
        <v>379</v>
      </c>
      <c r="Q349" s="1" t="s">
        <v>614</v>
      </c>
      <c r="R349" s="1" t="s">
        <v>101</v>
      </c>
      <c r="S349" s="1" t="s">
        <v>275</v>
      </c>
      <c r="T349" s="1" t="s">
        <v>632</v>
      </c>
      <c r="U349" s="89" t="s">
        <v>1791</v>
      </c>
      <c r="V349" s="1" t="s">
        <v>203</v>
      </c>
      <c r="W349" s="1" t="s">
        <v>621</v>
      </c>
      <c r="X349" s="1" t="s">
        <v>1980</v>
      </c>
      <c r="Y349" s="1" t="s">
        <v>804</v>
      </c>
      <c r="Z349" s="31" t="s">
        <v>6625</v>
      </c>
      <c r="AA349" s="31" t="s">
        <v>1436</v>
      </c>
      <c r="AB349" s="102" t="s">
        <v>620</v>
      </c>
      <c r="AC349" s="1" t="s">
        <v>3670</v>
      </c>
      <c r="AD349" s="98">
        <v>12876.254180602007</v>
      </c>
      <c r="AE349" s="1" t="s">
        <v>294</v>
      </c>
      <c r="AF349" s="4" t="s">
        <v>5360</v>
      </c>
      <c r="AG349" s="1" t="s">
        <v>618</v>
      </c>
      <c r="AH349" s="1"/>
      <c r="AI349" s="1" t="s">
        <v>3082</v>
      </c>
      <c r="AJ349" s="1" t="s">
        <v>379</v>
      </c>
    </row>
    <row r="350" spans="1:36" ht="126" customHeight="1" x14ac:dyDescent="0.2">
      <c r="A350" s="123">
        <v>349</v>
      </c>
      <c r="B350" s="3" t="s">
        <v>959</v>
      </c>
      <c r="C350" s="2" t="s">
        <v>366</v>
      </c>
      <c r="D350" s="146"/>
      <c r="E350" s="108" t="s">
        <v>679</v>
      </c>
      <c r="F350" s="168" t="s">
        <v>2500</v>
      </c>
      <c r="G350" s="22">
        <v>14</v>
      </c>
      <c r="H350" s="1" t="s">
        <v>960</v>
      </c>
      <c r="I350" s="1" t="s">
        <v>2596</v>
      </c>
      <c r="J350" s="1" t="s">
        <v>710</v>
      </c>
      <c r="K350" s="1" t="s">
        <v>680</v>
      </c>
      <c r="L350" s="42" t="s">
        <v>681</v>
      </c>
      <c r="M350" s="48" t="s">
        <v>617</v>
      </c>
      <c r="N350" s="55" t="s">
        <v>1508</v>
      </c>
      <c r="O350" s="1" t="s">
        <v>285</v>
      </c>
      <c r="P350" s="1" t="s">
        <v>379</v>
      </c>
      <c r="Q350" s="1" t="s">
        <v>614</v>
      </c>
      <c r="R350" s="1" t="s">
        <v>101</v>
      </c>
      <c r="S350" s="1" t="s">
        <v>275</v>
      </c>
      <c r="T350" s="1" t="s">
        <v>632</v>
      </c>
      <c r="U350" s="89" t="s">
        <v>1791</v>
      </c>
      <c r="V350" s="1" t="s">
        <v>1123</v>
      </c>
      <c r="W350" s="1" t="s">
        <v>621</v>
      </c>
      <c r="X350" s="1" t="s">
        <v>1980</v>
      </c>
      <c r="Y350" s="1" t="s">
        <v>295</v>
      </c>
      <c r="Z350" s="31" t="s">
        <v>6625</v>
      </c>
      <c r="AA350" s="31" t="s">
        <v>1436</v>
      </c>
      <c r="AB350" s="102" t="s">
        <v>620</v>
      </c>
      <c r="AC350" s="1" t="s">
        <v>3670</v>
      </c>
      <c r="AD350" s="98">
        <v>14130.434782608696</v>
      </c>
      <c r="AE350" s="1" t="s">
        <v>294</v>
      </c>
      <c r="AF350" s="4" t="s">
        <v>5361</v>
      </c>
      <c r="AG350" s="1" t="s">
        <v>618</v>
      </c>
      <c r="AH350" s="1"/>
      <c r="AI350" s="1" t="s">
        <v>3082</v>
      </c>
      <c r="AJ350" s="1" t="s">
        <v>379</v>
      </c>
    </row>
    <row r="351" spans="1:36" ht="126" customHeight="1" x14ac:dyDescent="0.2">
      <c r="A351" s="123">
        <v>350</v>
      </c>
      <c r="B351" s="3" t="s">
        <v>959</v>
      </c>
      <c r="C351" s="2" t="s">
        <v>367</v>
      </c>
      <c r="D351" s="146"/>
      <c r="E351" s="108" t="s">
        <v>682</v>
      </c>
      <c r="F351" s="168" t="s">
        <v>2500</v>
      </c>
      <c r="G351" s="22">
        <v>15</v>
      </c>
      <c r="H351" s="1" t="s">
        <v>960</v>
      </c>
      <c r="I351" s="1" t="s">
        <v>2597</v>
      </c>
      <c r="J351" s="1" t="s">
        <v>710</v>
      </c>
      <c r="K351" s="1" t="s">
        <v>684</v>
      </c>
      <c r="L351" s="42" t="s">
        <v>685</v>
      </c>
      <c r="M351" s="48" t="s">
        <v>617</v>
      </c>
      <c r="N351" s="55" t="s">
        <v>1508</v>
      </c>
      <c r="O351" s="1" t="s">
        <v>285</v>
      </c>
      <c r="P351" s="1" t="s">
        <v>379</v>
      </c>
      <c r="Q351" s="1" t="s">
        <v>614</v>
      </c>
      <c r="R351" s="1" t="s">
        <v>101</v>
      </c>
      <c r="S351" s="1" t="s">
        <v>275</v>
      </c>
      <c r="T351" s="1" t="s">
        <v>632</v>
      </c>
      <c r="U351" s="89" t="s">
        <v>1791</v>
      </c>
      <c r="V351" s="1" t="s">
        <v>1124</v>
      </c>
      <c r="W351" s="1" t="s">
        <v>621</v>
      </c>
      <c r="X351" s="1" t="s">
        <v>1980</v>
      </c>
      <c r="Y351" s="1" t="s">
        <v>1463</v>
      </c>
      <c r="Z351" s="31" t="s">
        <v>6625</v>
      </c>
      <c r="AA351" s="31" t="s">
        <v>1436</v>
      </c>
      <c r="AB351" s="102" t="s">
        <v>620</v>
      </c>
      <c r="AC351" s="1" t="s">
        <v>3670</v>
      </c>
      <c r="AD351" s="98">
        <v>14548.494983277593</v>
      </c>
      <c r="AE351" s="1" t="s">
        <v>294</v>
      </c>
      <c r="AF351" s="4" t="s">
        <v>5362</v>
      </c>
      <c r="AG351" s="1" t="s">
        <v>618</v>
      </c>
      <c r="AH351" s="1"/>
      <c r="AI351" s="1" t="s">
        <v>3082</v>
      </c>
      <c r="AJ351" s="1" t="s">
        <v>379</v>
      </c>
    </row>
    <row r="352" spans="1:36" ht="126" customHeight="1" x14ac:dyDescent="0.2">
      <c r="A352" s="123">
        <v>351</v>
      </c>
      <c r="B352" s="3" t="s">
        <v>959</v>
      </c>
      <c r="C352" s="2" t="s">
        <v>368</v>
      </c>
      <c r="D352" s="146"/>
      <c r="E352" s="108" t="s">
        <v>686</v>
      </c>
      <c r="F352" s="168" t="s">
        <v>2500</v>
      </c>
      <c r="G352" s="22">
        <v>16</v>
      </c>
      <c r="H352" s="1" t="s">
        <v>960</v>
      </c>
      <c r="I352" s="1" t="s">
        <v>683</v>
      </c>
      <c r="J352" s="1" t="s">
        <v>710</v>
      </c>
      <c r="K352" s="1" t="s">
        <v>684</v>
      </c>
      <c r="L352" s="42" t="s">
        <v>685</v>
      </c>
      <c r="M352" s="48" t="s">
        <v>617</v>
      </c>
      <c r="N352" s="55" t="s">
        <v>1508</v>
      </c>
      <c r="O352" s="1" t="s">
        <v>285</v>
      </c>
      <c r="P352" s="1" t="s">
        <v>379</v>
      </c>
      <c r="Q352" s="1" t="s">
        <v>614</v>
      </c>
      <c r="R352" s="1" t="s">
        <v>101</v>
      </c>
      <c r="S352" s="1" t="s">
        <v>275</v>
      </c>
      <c r="T352" s="1" t="s">
        <v>632</v>
      </c>
      <c r="U352" s="89" t="s">
        <v>1791</v>
      </c>
      <c r="V352" s="1" t="s">
        <v>491</v>
      </c>
      <c r="W352" s="1" t="s">
        <v>621</v>
      </c>
      <c r="X352" s="1" t="s">
        <v>1980</v>
      </c>
      <c r="Y352" s="1" t="s">
        <v>296</v>
      </c>
      <c r="Z352" s="31" t="s">
        <v>6625</v>
      </c>
      <c r="AA352" s="31" t="s">
        <v>1436</v>
      </c>
      <c r="AB352" s="102" t="s">
        <v>620</v>
      </c>
      <c r="AC352" s="1" t="s">
        <v>3670</v>
      </c>
      <c r="AD352" s="98">
        <v>14548.494983277593</v>
      </c>
      <c r="AE352" s="1" t="s">
        <v>294</v>
      </c>
      <c r="AF352" s="4" t="s">
        <v>5363</v>
      </c>
      <c r="AG352" s="1" t="s">
        <v>618</v>
      </c>
      <c r="AH352" s="1"/>
      <c r="AI352" s="1" t="s">
        <v>3082</v>
      </c>
      <c r="AJ352" s="1" t="s">
        <v>379</v>
      </c>
    </row>
    <row r="353" spans="1:36" ht="126" customHeight="1" x14ac:dyDescent="0.2">
      <c r="A353" s="123">
        <v>352</v>
      </c>
      <c r="B353" s="3" t="s">
        <v>959</v>
      </c>
      <c r="C353" s="2" t="s">
        <v>369</v>
      </c>
      <c r="D353" s="146"/>
      <c r="E353" s="108" t="s">
        <v>1519</v>
      </c>
      <c r="F353" s="168" t="s">
        <v>2500</v>
      </c>
      <c r="G353" s="22">
        <v>17</v>
      </c>
      <c r="H353" s="1" t="s">
        <v>960</v>
      </c>
      <c r="I353" s="1" t="s">
        <v>687</v>
      </c>
      <c r="J353" s="1" t="s">
        <v>710</v>
      </c>
      <c r="K353" s="1" t="s">
        <v>1517</v>
      </c>
      <c r="L353" s="42" t="s">
        <v>1518</v>
      </c>
      <c r="M353" s="48" t="s">
        <v>1315</v>
      </c>
      <c r="N353" s="55" t="s">
        <v>1508</v>
      </c>
      <c r="O353" s="1" t="s">
        <v>285</v>
      </c>
      <c r="P353" s="1" t="s">
        <v>379</v>
      </c>
      <c r="Q353" s="1" t="s">
        <v>615</v>
      </c>
      <c r="R353" s="1" t="s">
        <v>101</v>
      </c>
      <c r="S353" s="1" t="s">
        <v>275</v>
      </c>
      <c r="T353" s="1" t="s">
        <v>632</v>
      </c>
      <c r="U353" s="89" t="s">
        <v>1791</v>
      </c>
      <c r="V353" s="1" t="s">
        <v>492</v>
      </c>
      <c r="W353" s="1" t="s">
        <v>622</v>
      </c>
      <c r="X353" s="1" t="s">
        <v>1980</v>
      </c>
      <c r="Y353" s="1" t="s">
        <v>964</v>
      </c>
      <c r="Z353" s="31" t="s">
        <v>6625</v>
      </c>
      <c r="AA353" s="31" t="s">
        <v>1436</v>
      </c>
      <c r="AB353" s="102" t="s">
        <v>620</v>
      </c>
      <c r="AC353" s="1" t="s">
        <v>3670</v>
      </c>
      <c r="AD353" s="98">
        <v>15468.227424749164</v>
      </c>
      <c r="AE353" s="1" t="s">
        <v>294</v>
      </c>
      <c r="AF353" s="4" t="s">
        <v>5364</v>
      </c>
      <c r="AG353" s="1" t="s">
        <v>618</v>
      </c>
      <c r="AH353" s="1"/>
      <c r="AI353" s="1" t="s">
        <v>3082</v>
      </c>
      <c r="AJ353" s="1" t="s">
        <v>379</v>
      </c>
    </row>
    <row r="354" spans="1:36" ht="126" customHeight="1" x14ac:dyDescent="0.2">
      <c r="A354" s="123">
        <v>353</v>
      </c>
      <c r="B354" s="3" t="s">
        <v>959</v>
      </c>
      <c r="C354" s="2" t="s">
        <v>370</v>
      </c>
      <c r="D354" s="146"/>
      <c r="E354" s="108" t="s">
        <v>1520</v>
      </c>
      <c r="F354" s="168" t="s">
        <v>2500</v>
      </c>
      <c r="G354" s="22">
        <v>18</v>
      </c>
      <c r="H354" s="1" t="s">
        <v>960</v>
      </c>
      <c r="I354" s="1" t="s">
        <v>240</v>
      </c>
      <c r="J354" s="1" t="s">
        <v>710</v>
      </c>
      <c r="K354" s="1" t="s">
        <v>1517</v>
      </c>
      <c r="L354" s="42" t="s">
        <v>1518</v>
      </c>
      <c r="M354" s="48" t="s">
        <v>617</v>
      </c>
      <c r="N354" s="55" t="s">
        <v>1508</v>
      </c>
      <c r="O354" s="1" t="s">
        <v>285</v>
      </c>
      <c r="P354" s="1" t="s">
        <v>379</v>
      </c>
      <c r="Q354" s="1" t="s">
        <v>615</v>
      </c>
      <c r="R354" s="1" t="s">
        <v>101</v>
      </c>
      <c r="S354" s="1" t="s">
        <v>275</v>
      </c>
      <c r="T354" s="1" t="s">
        <v>632</v>
      </c>
      <c r="U354" s="89" t="s">
        <v>1791</v>
      </c>
      <c r="V354" s="1" t="s">
        <v>493</v>
      </c>
      <c r="W354" s="1" t="s">
        <v>622</v>
      </c>
      <c r="X354" s="1" t="s">
        <v>1980</v>
      </c>
      <c r="Y354" s="1" t="s">
        <v>1588</v>
      </c>
      <c r="Z354" s="31" t="s">
        <v>6625</v>
      </c>
      <c r="AA354" s="31" t="s">
        <v>1436</v>
      </c>
      <c r="AB354" s="102" t="s">
        <v>620</v>
      </c>
      <c r="AC354" s="1" t="s">
        <v>3670</v>
      </c>
      <c r="AD354" s="98">
        <v>15468.227424749164</v>
      </c>
      <c r="AE354" s="1" t="s">
        <v>294</v>
      </c>
      <c r="AF354" s="4" t="s">
        <v>5365</v>
      </c>
      <c r="AG354" s="1" t="s">
        <v>618</v>
      </c>
      <c r="AH354" s="1"/>
      <c r="AI354" s="1" t="s">
        <v>3082</v>
      </c>
      <c r="AJ354" s="1" t="s">
        <v>379</v>
      </c>
    </row>
    <row r="355" spans="1:36" ht="126" customHeight="1" x14ac:dyDescent="0.2">
      <c r="A355" s="123">
        <v>354</v>
      </c>
      <c r="B355" s="3" t="s">
        <v>959</v>
      </c>
      <c r="C355" s="2" t="s">
        <v>371</v>
      </c>
      <c r="D355" s="146"/>
      <c r="E355" s="108" t="s">
        <v>1521</v>
      </c>
      <c r="F355" s="168" t="s">
        <v>2500</v>
      </c>
      <c r="G355" s="22">
        <v>19</v>
      </c>
      <c r="H355" s="1" t="s">
        <v>960</v>
      </c>
      <c r="I355" s="1" t="s">
        <v>1204</v>
      </c>
      <c r="J355" s="1" t="s">
        <v>710</v>
      </c>
      <c r="K355" s="1" t="s">
        <v>377</v>
      </c>
      <c r="L355" s="42" t="s">
        <v>1523</v>
      </c>
      <c r="M355" s="48" t="s">
        <v>617</v>
      </c>
      <c r="N355" s="55" t="s">
        <v>1508</v>
      </c>
      <c r="O355" s="1" t="s">
        <v>285</v>
      </c>
      <c r="P355" s="1" t="s">
        <v>379</v>
      </c>
      <c r="Q355" s="1" t="s">
        <v>615</v>
      </c>
      <c r="R355" s="1" t="s">
        <v>101</v>
      </c>
      <c r="S355" s="1" t="s">
        <v>275</v>
      </c>
      <c r="T355" s="1" t="s">
        <v>632</v>
      </c>
      <c r="U355" s="89" t="s">
        <v>1791</v>
      </c>
      <c r="V355" s="1" t="s">
        <v>214</v>
      </c>
      <c r="W355" s="1" t="s">
        <v>622</v>
      </c>
      <c r="X355" s="1" t="s">
        <v>1980</v>
      </c>
      <c r="Y355" s="1" t="s">
        <v>1527</v>
      </c>
      <c r="Z355" s="31" t="s">
        <v>6625</v>
      </c>
      <c r="AA355" s="31" t="s">
        <v>1436</v>
      </c>
      <c r="AB355" s="102" t="s">
        <v>620</v>
      </c>
      <c r="AC355" s="1" t="s">
        <v>3670</v>
      </c>
      <c r="AD355" s="98">
        <v>15802.675585284282</v>
      </c>
      <c r="AE355" s="1" t="s">
        <v>294</v>
      </c>
      <c r="AF355" s="4" t="s">
        <v>5366</v>
      </c>
      <c r="AG355" s="1" t="s">
        <v>618</v>
      </c>
      <c r="AH355" s="1"/>
      <c r="AI355" s="1" t="s">
        <v>3082</v>
      </c>
      <c r="AJ355" s="1" t="s">
        <v>379</v>
      </c>
    </row>
    <row r="356" spans="1:36" ht="126" customHeight="1" x14ac:dyDescent="0.2">
      <c r="A356" s="123">
        <v>355</v>
      </c>
      <c r="B356" s="3" t="s">
        <v>959</v>
      </c>
      <c r="C356" s="2" t="s">
        <v>372</v>
      </c>
      <c r="D356" s="146"/>
      <c r="E356" s="108" t="s">
        <v>1522</v>
      </c>
      <c r="F356" s="168" t="s">
        <v>2500</v>
      </c>
      <c r="G356" s="22">
        <v>20</v>
      </c>
      <c r="H356" s="1" t="s">
        <v>960</v>
      </c>
      <c r="I356" s="1" t="s">
        <v>1204</v>
      </c>
      <c r="J356" s="1" t="s">
        <v>710</v>
      </c>
      <c r="K356" s="1" t="s">
        <v>377</v>
      </c>
      <c r="L356" s="42" t="s">
        <v>1523</v>
      </c>
      <c r="M356" s="48" t="s">
        <v>617</v>
      </c>
      <c r="N356" s="55" t="s">
        <v>1508</v>
      </c>
      <c r="O356" s="1" t="s">
        <v>285</v>
      </c>
      <c r="P356" s="1" t="s">
        <v>379</v>
      </c>
      <c r="Q356" s="1" t="s">
        <v>615</v>
      </c>
      <c r="R356" s="1" t="s">
        <v>101</v>
      </c>
      <c r="S356" s="1" t="s">
        <v>275</v>
      </c>
      <c r="T356" s="1" t="s">
        <v>632</v>
      </c>
      <c r="U356" s="89" t="s">
        <v>1791</v>
      </c>
      <c r="V356" s="1" t="s">
        <v>90</v>
      </c>
      <c r="W356" s="1" t="s">
        <v>622</v>
      </c>
      <c r="X356" s="1" t="s">
        <v>1980</v>
      </c>
      <c r="Y356" s="1" t="s">
        <v>1768</v>
      </c>
      <c r="Z356" s="31" t="s">
        <v>6625</v>
      </c>
      <c r="AA356" s="31" t="s">
        <v>1436</v>
      </c>
      <c r="AB356" s="102" t="s">
        <v>620</v>
      </c>
      <c r="AC356" s="1" t="s">
        <v>3670</v>
      </c>
      <c r="AD356" s="98">
        <v>15802.675585284282</v>
      </c>
      <c r="AE356" s="1" t="s">
        <v>294</v>
      </c>
      <c r="AF356" s="4" t="s">
        <v>5367</v>
      </c>
      <c r="AG356" s="1" t="s">
        <v>618</v>
      </c>
      <c r="AH356" s="1"/>
      <c r="AI356" s="1" t="s">
        <v>3082</v>
      </c>
      <c r="AJ356" s="1" t="s">
        <v>379</v>
      </c>
    </row>
    <row r="357" spans="1:36" ht="126" customHeight="1" x14ac:dyDescent="0.2">
      <c r="A357" s="123">
        <v>356</v>
      </c>
      <c r="B357" s="3" t="s">
        <v>657</v>
      </c>
      <c r="C357" s="2" t="s">
        <v>1627</v>
      </c>
      <c r="D357" s="144"/>
      <c r="E357" s="106" t="s">
        <v>1628</v>
      </c>
      <c r="F357" s="168" t="s">
        <v>557</v>
      </c>
      <c r="G357" s="22">
        <v>4</v>
      </c>
      <c r="H357" s="1" t="s">
        <v>1036</v>
      </c>
      <c r="I357" s="1" t="s">
        <v>1629</v>
      </c>
      <c r="J357" s="1" t="s">
        <v>1188</v>
      </c>
      <c r="K357" s="5" t="s">
        <v>260</v>
      </c>
      <c r="L357" s="42" t="s">
        <v>1494</v>
      </c>
      <c r="M357" s="48">
        <v>-2</v>
      </c>
      <c r="N357" s="55" t="s">
        <v>1630</v>
      </c>
      <c r="O357" s="1" t="s">
        <v>1709</v>
      </c>
      <c r="P357" s="1" t="s">
        <v>286</v>
      </c>
      <c r="Q357" s="1" t="s">
        <v>1710</v>
      </c>
      <c r="R357" s="1" t="s">
        <v>263</v>
      </c>
      <c r="S357" s="1" t="s">
        <v>590</v>
      </c>
      <c r="T357" s="1" t="s">
        <v>632</v>
      </c>
      <c r="U357" s="89" t="s">
        <v>1631</v>
      </c>
      <c r="V357" s="1" t="s">
        <v>1009</v>
      </c>
      <c r="W357" s="1" t="s">
        <v>621</v>
      </c>
      <c r="X357" s="1" t="s">
        <v>170</v>
      </c>
      <c r="Y357" s="1" t="s">
        <v>1147</v>
      </c>
      <c r="Z357" s="31" t="s">
        <v>634</v>
      </c>
      <c r="AA357" s="31" t="s">
        <v>635</v>
      </c>
      <c r="AB357" s="1" t="s">
        <v>1632</v>
      </c>
      <c r="AC357" s="19" t="s">
        <v>3625</v>
      </c>
      <c r="AD357" s="98">
        <v>5852.0066889632108</v>
      </c>
      <c r="AE357" s="1" t="s">
        <v>1490</v>
      </c>
      <c r="AF357" s="4">
        <v>16035.953177257526</v>
      </c>
      <c r="AG357" s="1" t="s">
        <v>1491</v>
      </c>
      <c r="AH357" s="1" t="s">
        <v>1601</v>
      </c>
      <c r="AI357" s="1" t="s">
        <v>3082</v>
      </c>
      <c r="AJ357" s="1" t="s">
        <v>379</v>
      </c>
    </row>
    <row r="358" spans="1:36" ht="126" customHeight="1" x14ac:dyDescent="0.2">
      <c r="A358" s="123">
        <v>357</v>
      </c>
      <c r="B358" s="3" t="s">
        <v>657</v>
      </c>
      <c r="C358" s="2" t="s">
        <v>1633</v>
      </c>
      <c r="D358" s="144"/>
      <c r="E358" s="106" t="s">
        <v>1634</v>
      </c>
      <c r="F358" s="168" t="s">
        <v>557</v>
      </c>
      <c r="G358" s="22">
        <v>5</v>
      </c>
      <c r="H358" s="1" t="s">
        <v>1036</v>
      </c>
      <c r="I358" s="1" t="s">
        <v>1635</v>
      </c>
      <c r="J358" s="1" t="s">
        <v>1188</v>
      </c>
      <c r="K358" s="5" t="s">
        <v>261</v>
      </c>
      <c r="L358" s="42" t="s">
        <v>1494</v>
      </c>
      <c r="M358" s="48">
        <v>-2</v>
      </c>
      <c r="N358" s="55" t="s">
        <v>1636</v>
      </c>
      <c r="O358" s="1" t="s">
        <v>1709</v>
      </c>
      <c r="P358" s="1" t="s">
        <v>286</v>
      </c>
      <c r="Q358" s="1" t="s">
        <v>1710</v>
      </c>
      <c r="R358" s="1" t="s">
        <v>263</v>
      </c>
      <c r="S358" s="1" t="s">
        <v>590</v>
      </c>
      <c r="T358" s="1" t="s">
        <v>632</v>
      </c>
      <c r="U358" s="89" t="s">
        <v>264</v>
      </c>
      <c r="V358" s="1" t="s">
        <v>266</v>
      </c>
      <c r="W358" s="1" t="s">
        <v>621</v>
      </c>
      <c r="X358" s="1" t="s">
        <v>170</v>
      </c>
      <c r="Y358" s="1" t="s">
        <v>1147</v>
      </c>
      <c r="Z358" s="31" t="s">
        <v>634</v>
      </c>
      <c r="AA358" s="31" t="s">
        <v>635</v>
      </c>
      <c r="AB358" s="1" t="s">
        <v>1632</v>
      </c>
      <c r="AC358" s="19" t="s">
        <v>3625</v>
      </c>
      <c r="AD358" s="98">
        <v>6314.3812709030099</v>
      </c>
      <c r="AE358" s="1" t="s">
        <v>1490</v>
      </c>
      <c r="AF358" s="4">
        <v>16341.137123745821</v>
      </c>
      <c r="AG358" s="1" t="s">
        <v>1491</v>
      </c>
      <c r="AH358" s="1" t="s">
        <v>1601</v>
      </c>
      <c r="AI358" s="1" t="s">
        <v>3082</v>
      </c>
      <c r="AJ358" s="1" t="s">
        <v>379</v>
      </c>
    </row>
    <row r="359" spans="1:36" ht="126" customHeight="1" x14ac:dyDescent="0.2">
      <c r="A359" s="123">
        <v>358</v>
      </c>
      <c r="B359" s="3" t="s">
        <v>657</v>
      </c>
      <c r="C359" s="2" t="s">
        <v>1637</v>
      </c>
      <c r="D359" s="144"/>
      <c r="E359" s="106" t="s">
        <v>1638</v>
      </c>
      <c r="F359" s="168" t="s">
        <v>557</v>
      </c>
      <c r="G359" s="22">
        <v>6</v>
      </c>
      <c r="H359" s="1" t="s">
        <v>1036</v>
      </c>
      <c r="I359" s="1" t="s">
        <v>1635</v>
      </c>
      <c r="J359" s="1" t="s">
        <v>1188</v>
      </c>
      <c r="K359" s="5" t="s">
        <v>261</v>
      </c>
      <c r="L359" s="42" t="s">
        <v>1494</v>
      </c>
      <c r="M359" s="48">
        <v>-2</v>
      </c>
      <c r="N359" s="55" t="s">
        <v>357</v>
      </c>
      <c r="O359" s="1" t="s">
        <v>1709</v>
      </c>
      <c r="P359" s="1" t="s">
        <v>286</v>
      </c>
      <c r="Q359" s="1" t="s">
        <v>1710</v>
      </c>
      <c r="R359" s="1" t="s">
        <v>263</v>
      </c>
      <c r="S359" s="1" t="s">
        <v>590</v>
      </c>
      <c r="T359" s="1" t="s">
        <v>632</v>
      </c>
      <c r="U359" s="89" t="s">
        <v>265</v>
      </c>
      <c r="V359" s="1" t="s">
        <v>267</v>
      </c>
      <c r="W359" s="1" t="s">
        <v>486</v>
      </c>
      <c r="X359" s="1" t="s">
        <v>170</v>
      </c>
      <c r="Y359" s="1" t="s">
        <v>497</v>
      </c>
      <c r="Z359" s="31" t="s">
        <v>634</v>
      </c>
      <c r="AA359" s="31" t="s">
        <v>635</v>
      </c>
      <c r="AB359" s="1" t="s">
        <v>1632</v>
      </c>
      <c r="AC359" s="19" t="s">
        <v>3625</v>
      </c>
      <c r="AD359" s="98">
        <v>6990.8026755852843</v>
      </c>
      <c r="AE359" s="1" t="s">
        <v>1490</v>
      </c>
      <c r="AF359" s="4">
        <v>18773.41137123746</v>
      </c>
      <c r="AG359" s="1" t="s">
        <v>1491</v>
      </c>
      <c r="AH359" s="1" t="s">
        <v>1601</v>
      </c>
      <c r="AI359" s="1" t="s">
        <v>3082</v>
      </c>
      <c r="AJ359" s="1" t="s">
        <v>379</v>
      </c>
    </row>
    <row r="360" spans="1:36" ht="126" customHeight="1" x14ac:dyDescent="0.2">
      <c r="A360" s="123">
        <v>359</v>
      </c>
      <c r="B360" s="3" t="s">
        <v>657</v>
      </c>
      <c r="C360" s="2" t="s">
        <v>1639</v>
      </c>
      <c r="D360" s="144"/>
      <c r="E360" s="106" t="s">
        <v>1640</v>
      </c>
      <c r="F360" s="168" t="s">
        <v>557</v>
      </c>
      <c r="G360" s="22">
        <v>11</v>
      </c>
      <c r="H360" s="1" t="s">
        <v>1036</v>
      </c>
      <c r="I360" s="1" t="s">
        <v>1641</v>
      </c>
      <c r="J360" s="1" t="s">
        <v>1188</v>
      </c>
      <c r="K360" s="5" t="s">
        <v>262</v>
      </c>
      <c r="L360" s="42" t="s">
        <v>941</v>
      </c>
      <c r="M360" s="48">
        <v>-2</v>
      </c>
      <c r="N360" s="55" t="s">
        <v>268</v>
      </c>
      <c r="O360" s="1" t="s">
        <v>1709</v>
      </c>
      <c r="P360" s="1" t="s">
        <v>286</v>
      </c>
      <c r="Q360" s="1" t="s">
        <v>774</v>
      </c>
      <c r="R360" s="1" t="s">
        <v>263</v>
      </c>
      <c r="S360" s="1" t="s">
        <v>590</v>
      </c>
      <c r="T360" s="1" t="s">
        <v>632</v>
      </c>
      <c r="U360" s="89" t="s">
        <v>269</v>
      </c>
      <c r="V360" s="1" t="s">
        <v>780</v>
      </c>
      <c r="W360" s="1" t="s">
        <v>702</v>
      </c>
      <c r="X360" s="1" t="s">
        <v>170</v>
      </c>
      <c r="Y360" s="1" t="s">
        <v>2548</v>
      </c>
      <c r="Z360" s="31" t="s">
        <v>634</v>
      </c>
      <c r="AA360" s="31" t="s">
        <v>635</v>
      </c>
      <c r="AB360" s="1" t="s">
        <v>1382</v>
      </c>
      <c r="AC360" s="19" t="s">
        <v>3625</v>
      </c>
      <c r="AD360" s="98">
        <v>9456.5217391304359</v>
      </c>
      <c r="AE360" s="1" t="s">
        <v>1490</v>
      </c>
      <c r="AF360" s="4">
        <v>23173.076923076926</v>
      </c>
      <c r="AG360" s="1" t="s">
        <v>1491</v>
      </c>
      <c r="AH360" s="1" t="s">
        <v>1601</v>
      </c>
      <c r="AI360" s="1" t="s">
        <v>3082</v>
      </c>
      <c r="AJ360" s="1" t="s">
        <v>379</v>
      </c>
    </row>
    <row r="361" spans="1:36" ht="126" customHeight="1" x14ac:dyDescent="0.2">
      <c r="A361" s="123">
        <v>360</v>
      </c>
      <c r="B361" s="3" t="s">
        <v>1112</v>
      </c>
      <c r="C361" s="2" t="s">
        <v>1777</v>
      </c>
      <c r="D361" s="144"/>
      <c r="E361" s="108" t="s">
        <v>1778</v>
      </c>
      <c r="F361" s="168" t="s">
        <v>2622</v>
      </c>
      <c r="G361" s="22">
        <v>7</v>
      </c>
      <c r="H361" s="1" t="s">
        <v>1114</v>
      </c>
      <c r="I361" s="3" t="s">
        <v>4651</v>
      </c>
      <c r="J361" s="1" t="s">
        <v>1115</v>
      </c>
      <c r="K361" s="1" t="s">
        <v>1779</v>
      </c>
      <c r="L361" s="42" t="s">
        <v>1311</v>
      </c>
      <c r="M361" s="48">
        <v>-50</v>
      </c>
      <c r="N361" s="55" t="s">
        <v>1746</v>
      </c>
      <c r="O361" s="1" t="s">
        <v>1118</v>
      </c>
      <c r="P361" s="1" t="s">
        <v>1717</v>
      </c>
      <c r="Q361" s="1" t="s">
        <v>624</v>
      </c>
      <c r="R361" s="1" t="s">
        <v>935</v>
      </c>
      <c r="S361" s="1" t="s">
        <v>1813</v>
      </c>
      <c r="T361" s="1" t="s">
        <v>632</v>
      </c>
      <c r="U361" s="89" t="s">
        <v>929</v>
      </c>
      <c r="V361" s="1" t="s">
        <v>933</v>
      </c>
      <c r="W361" s="1" t="s">
        <v>505</v>
      </c>
      <c r="X361" s="1" t="s">
        <v>928</v>
      </c>
      <c r="Y361" s="1" t="s">
        <v>1402</v>
      </c>
      <c r="Z361" s="31" t="s">
        <v>634</v>
      </c>
      <c r="AA361" s="31" t="s">
        <v>635</v>
      </c>
      <c r="AB361" s="102" t="s">
        <v>927</v>
      </c>
      <c r="AC361" s="19" t="s">
        <v>3625</v>
      </c>
      <c r="AD361" s="98">
        <v>6128.7625418060206</v>
      </c>
      <c r="AE361" s="1" t="s">
        <v>936</v>
      </c>
      <c r="AF361" s="4" t="s">
        <v>5368</v>
      </c>
      <c r="AG361" s="5" t="s">
        <v>931</v>
      </c>
      <c r="AH361" s="1" t="s">
        <v>159</v>
      </c>
      <c r="AI361" s="1" t="s">
        <v>3082</v>
      </c>
      <c r="AJ361" s="1" t="s">
        <v>379</v>
      </c>
    </row>
    <row r="362" spans="1:36" ht="126" customHeight="1" x14ac:dyDescent="0.2">
      <c r="A362" s="123">
        <v>361</v>
      </c>
      <c r="B362" s="3" t="s">
        <v>1112</v>
      </c>
      <c r="C362" s="2" t="s">
        <v>1780</v>
      </c>
      <c r="D362" s="144"/>
      <c r="E362" s="108" t="s">
        <v>1781</v>
      </c>
      <c r="F362" s="168" t="s">
        <v>2622</v>
      </c>
      <c r="G362" s="22">
        <v>8</v>
      </c>
      <c r="H362" s="1" t="s">
        <v>1114</v>
      </c>
      <c r="I362" s="3" t="s">
        <v>4652</v>
      </c>
      <c r="J362" s="1" t="s">
        <v>1115</v>
      </c>
      <c r="K362" s="1" t="s">
        <v>1782</v>
      </c>
      <c r="L362" s="42" t="s">
        <v>1783</v>
      </c>
      <c r="M362" s="48">
        <v>-50</v>
      </c>
      <c r="N362" s="55" t="s">
        <v>1747</v>
      </c>
      <c r="O362" s="1" t="s">
        <v>1118</v>
      </c>
      <c r="P362" s="1" t="s">
        <v>1717</v>
      </c>
      <c r="Q362" s="1" t="s">
        <v>624</v>
      </c>
      <c r="R362" s="1" t="s">
        <v>935</v>
      </c>
      <c r="S362" s="1" t="s">
        <v>1813</v>
      </c>
      <c r="T362" s="1" t="s">
        <v>632</v>
      </c>
      <c r="U362" s="89" t="s">
        <v>930</v>
      </c>
      <c r="V362" s="1" t="s">
        <v>934</v>
      </c>
      <c r="W362" s="1" t="s">
        <v>91</v>
      </c>
      <c r="X362" s="1" t="s">
        <v>928</v>
      </c>
      <c r="Y362" s="1" t="s">
        <v>1402</v>
      </c>
      <c r="Z362" s="31" t="s">
        <v>634</v>
      </c>
      <c r="AA362" s="31" t="s">
        <v>635</v>
      </c>
      <c r="AB362" s="102" t="s">
        <v>927</v>
      </c>
      <c r="AC362" s="19" t="s">
        <v>3625</v>
      </c>
      <c r="AD362" s="98">
        <v>7709.0301003344484</v>
      </c>
      <c r="AE362" s="1" t="s">
        <v>936</v>
      </c>
      <c r="AF362" s="4" t="s">
        <v>5369</v>
      </c>
      <c r="AG362" s="5" t="s">
        <v>931</v>
      </c>
      <c r="AH362" s="1" t="s">
        <v>159</v>
      </c>
      <c r="AI362" s="1" t="s">
        <v>3082</v>
      </c>
      <c r="AJ362" s="1" t="s">
        <v>379</v>
      </c>
    </row>
    <row r="363" spans="1:36" ht="126" customHeight="1" x14ac:dyDescent="0.2">
      <c r="A363" s="123">
        <v>362</v>
      </c>
      <c r="B363" s="3" t="s">
        <v>1112</v>
      </c>
      <c r="C363" s="2" t="s">
        <v>1815</v>
      </c>
      <c r="D363" s="144"/>
      <c r="E363" s="108" t="s">
        <v>1816</v>
      </c>
      <c r="F363" s="168" t="s">
        <v>2622</v>
      </c>
      <c r="G363" s="22">
        <v>5</v>
      </c>
      <c r="H363" s="1" t="s">
        <v>1114</v>
      </c>
      <c r="I363" s="3" t="s">
        <v>4653</v>
      </c>
      <c r="J363" s="1" t="s">
        <v>1115</v>
      </c>
      <c r="K363" s="1" t="s">
        <v>1818</v>
      </c>
      <c r="L363" s="42" t="s">
        <v>2390</v>
      </c>
      <c r="M363" s="48">
        <v>-40</v>
      </c>
      <c r="N363" s="55" t="s">
        <v>353</v>
      </c>
      <c r="O363" s="1" t="s">
        <v>1757</v>
      </c>
      <c r="P363" s="1" t="s">
        <v>1758</v>
      </c>
      <c r="Q363" s="1" t="s">
        <v>1759</v>
      </c>
      <c r="R363" s="1" t="s">
        <v>935</v>
      </c>
      <c r="S363" s="1" t="s">
        <v>631</v>
      </c>
      <c r="T363" s="1" t="s">
        <v>632</v>
      </c>
      <c r="U363" s="89" t="s">
        <v>633</v>
      </c>
      <c r="V363" s="1" t="s">
        <v>932</v>
      </c>
      <c r="W363" s="1" t="s">
        <v>2244</v>
      </c>
      <c r="X363" s="1" t="s">
        <v>928</v>
      </c>
      <c r="Y363" s="1" t="s">
        <v>1402</v>
      </c>
      <c r="Z363" s="31" t="s">
        <v>634</v>
      </c>
      <c r="AA363" s="31" t="s">
        <v>635</v>
      </c>
      <c r="AB363" s="102" t="s">
        <v>2528</v>
      </c>
      <c r="AC363" s="19" t="s">
        <v>3625</v>
      </c>
      <c r="AD363" s="98">
        <v>5334.4481605351175</v>
      </c>
      <c r="AE363" s="1" t="s">
        <v>1658</v>
      </c>
      <c r="AF363" s="4" t="s">
        <v>5370</v>
      </c>
      <c r="AG363" s="5" t="s">
        <v>931</v>
      </c>
      <c r="AH363" s="1" t="s">
        <v>159</v>
      </c>
      <c r="AI363" s="1" t="s">
        <v>3082</v>
      </c>
      <c r="AJ363" s="1" t="s">
        <v>379</v>
      </c>
    </row>
    <row r="364" spans="1:36" ht="126" customHeight="1" x14ac:dyDescent="0.2">
      <c r="A364" s="123">
        <v>363</v>
      </c>
      <c r="B364" s="3" t="s">
        <v>1112</v>
      </c>
      <c r="C364" s="2" t="s">
        <v>1756</v>
      </c>
      <c r="D364" s="144"/>
      <c r="E364" s="108" t="s">
        <v>1817</v>
      </c>
      <c r="F364" s="168" t="s">
        <v>1811</v>
      </c>
      <c r="G364" s="22">
        <v>5</v>
      </c>
      <c r="H364" s="1" t="s">
        <v>1114</v>
      </c>
      <c r="I364" s="3" t="s">
        <v>4654</v>
      </c>
      <c r="J364" s="1" t="s">
        <v>1814</v>
      </c>
      <c r="K364" s="1" t="s">
        <v>1760</v>
      </c>
      <c r="L364" s="42" t="s">
        <v>2390</v>
      </c>
      <c r="M364" s="48">
        <v>-40</v>
      </c>
      <c r="N364" s="55" t="s">
        <v>353</v>
      </c>
      <c r="O364" s="1" t="s">
        <v>1757</v>
      </c>
      <c r="P364" s="1" t="s">
        <v>1758</v>
      </c>
      <c r="Q364" s="1" t="s">
        <v>1759</v>
      </c>
      <c r="R364" s="1" t="s">
        <v>935</v>
      </c>
      <c r="S364" s="1" t="s">
        <v>631</v>
      </c>
      <c r="T364" s="1" t="s">
        <v>632</v>
      </c>
      <c r="U364" s="89" t="s">
        <v>633</v>
      </c>
      <c r="V364" s="1" t="s">
        <v>932</v>
      </c>
      <c r="W364" s="1" t="s">
        <v>2244</v>
      </c>
      <c r="X364" s="1" t="s">
        <v>928</v>
      </c>
      <c r="Y364" s="1" t="s">
        <v>1402</v>
      </c>
      <c r="Z364" s="31" t="s">
        <v>634</v>
      </c>
      <c r="AA364" s="31" t="s">
        <v>635</v>
      </c>
      <c r="AB364" s="102" t="s">
        <v>2528</v>
      </c>
      <c r="AC364" s="19" t="s">
        <v>3625</v>
      </c>
      <c r="AD364" s="98">
        <v>5334.4481605351175</v>
      </c>
      <c r="AE364" s="1" t="s">
        <v>1658</v>
      </c>
      <c r="AF364" s="4" t="s">
        <v>5370</v>
      </c>
      <c r="AG364" s="5" t="s">
        <v>931</v>
      </c>
      <c r="AH364" s="1" t="s">
        <v>159</v>
      </c>
      <c r="AI364" s="1" t="s">
        <v>3082</v>
      </c>
      <c r="AJ364" s="1" t="s">
        <v>379</v>
      </c>
    </row>
    <row r="365" spans="1:36" ht="126" customHeight="1" x14ac:dyDescent="0.2">
      <c r="A365" s="123">
        <v>364</v>
      </c>
      <c r="B365" s="3" t="s">
        <v>1112</v>
      </c>
      <c r="C365" s="2" t="s">
        <v>1755</v>
      </c>
      <c r="D365" s="144"/>
      <c r="E365" s="108" t="s">
        <v>1739</v>
      </c>
      <c r="F365" s="168" t="s">
        <v>1811</v>
      </c>
      <c r="G365" s="22">
        <v>8</v>
      </c>
      <c r="H365" s="1" t="s">
        <v>1114</v>
      </c>
      <c r="I365" s="1" t="s">
        <v>1819</v>
      </c>
      <c r="J365" s="1" t="s">
        <v>1738</v>
      </c>
      <c r="K365" s="1" t="s">
        <v>1761</v>
      </c>
      <c r="L365" s="42" t="s">
        <v>2242</v>
      </c>
      <c r="M365" s="48">
        <v>-50</v>
      </c>
      <c r="N365" s="55" t="s">
        <v>1593</v>
      </c>
      <c r="O365" s="1" t="s">
        <v>1757</v>
      </c>
      <c r="P365" s="1" t="s">
        <v>1758</v>
      </c>
      <c r="Q365" s="1" t="s">
        <v>1759</v>
      </c>
      <c r="R365" s="1" t="s">
        <v>935</v>
      </c>
      <c r="S365" s="1" t="s">
        <v>631</v>
      </c>
      <c r="T365" s="1" t="s">
        <v>632</v>
      </c>
      <c r="U365" s="89" t="s">
        <v>929</v>
      </c>
      <c r="V365" s="1" t="s">
        <v>933</v>
      </c>
      <c r="W365" s="1" t="s">
        <v>505</v>
      </c>
      <c r="X365" s="1" t="s">
        <v>928</v>
      </c>
      <c r="Y365" s="1" t="s">
        <v>1402</v>
      </c>
      <c r="Z365" s="31" t="s">
        <v>634</v>
      </c>
      <c r="AA365" s="31" t="s">
        <v>635</v>
      </c>
      <c r="AB365" s="102" t="s">
        <v>2528</v>
      </c>
      <c r="AC365" s="19" t="s">
        <v>3625</v>
      </c>
      <c r="AD365" s="98">
        <v>6049.33110367893</v>
      </c>
      <c r="AE365" s="1" t="s">
        <v>1658</v>
      </c>
      <c r="AF365" s="4" t="s">
        <v>5371</v>
      </c>
      <c r="AG365" s="5" t="s">
        <v>931</v>
      </c>
      <c r="AH365" s="1" t="s">
        <v>159</v>
      </c>
      <c r="AI365" s="1" t="s">
        <v>3082</v>
      </c>
      <c r="AJ365" s="1" t="s">
        <v>379</v>
      </c>
    </row>
    <row r="366" spans="1:36" ht="126" customHeight="1" x14ac:dyDescent="0.2">
      <c r="A366" s="123">
        <v>365</v>
      </c>
      <c r="B366" s="3" t="s">
        <v>1112</v>
      </c>
      <c r="C366" s="2" t="s">
        <v>1754</v>
      </c>
      <c r="D366" s="144"/>
      <c r="E366" s="108" t="s">
        <v>1740</v>
      </c>
      <c r="F366" s="168" t="s">
        <v>2622</v>
      </c>
      <c r="G366" s="22">
        <v>12</v>
      </c>
      <c r="H366" s="1" t="s">
        <v>1114</v>
      </c>
      <c r="I366" s="3" t="s">
        <v>4655</v>
      </c>
      <c r="J366" s="1" t="s">
        <v>1738</v>
      </c>
      <c r="K366" s="1" t="s">
        <v>1762</v>
      </c>
      <c r="L366" s="42" t="s">
        <v>1764</v>
      </c>
      <c r="M366" s="48">
        <v>-50</v>
      </c>
      <c r="N366" s="55" t="s">
        <v>1741</v>
      </c>
      <c r="O366" s="1" t="s">
        <v>1757</v>
      </c>
      <c r="P366" s="1" t="s">
        <v>1758</v>
      </c>
      <c r="Q366" s="1" t="s">
        <v>1759</v>
      </c>
      <c r="R366" s="1" t="s">
        <v>935</v>
      </c>
      <c r="S366" s="1" t="s">
        <v>631</v>
      </c>
      <c r="T366" s="1" t="s">
        <v>632</v>
      </c>
      <c r="U366" s="89" t="s">
        <v>2530</v>
      </c>
      <c r="V366" s="4" t="s">
        <v>2531</v>
      </c>
      <c r="W366" s="1" t="s">
        <v>303</v>
      </c>
      <c r="X366" s="1" t="s">
        <v>928</v>
      </c>
      <c r="Y366" s="1" t="s">
        <v>1402</v>
      </c>
      <c r="Z366" s="31" t="s">
        <v>634</v>
      </c>
      <c r="AA366" s="31" t="s">
        <v>635</v>
      </c>
      <c r="AB366" s="102" t="s">
        <v>2528</v>
      </c>
      <c r="AC366" s="19" t="s">
        <v>3625</v>
      </c>
      <c r="AD366" s="98">
        <v>7755.0167224080269</v>
      </c>
      <c r="AE366" s="1" t="s">
        <v>2529</v>
      </c>
      <c r="AF366" s="4" t="s">
        <v>5372</v>
      </c>
      <c r="AG366" s="5" t="s">
        <v>931</v>
      </c>
      <c r="AH366" s="1" t="s">
        <v>159</v>
      </c>
      <c r="AI366" s="1" t="s">
        <v>3082</v>
      </c>
      <c r="AJ366" s="1" t="s">
        <v>379</v>
      </c>
    </row>
    <row r="367" spans="1:36" ht="126" customHeight="1" x14ac:dyDescent="0.2">
      <c r="A367" s="123">
        <v>366</v>
      </c>
      <c r="B367" s="3" t="s">
        <v>1112</v>
      </c>
      <c r="C367" s="2" t="s">
        <v>1753</v>
      </c>
      <c r="D367" s="144"/>
      <c r="E367" s="108" t="s">
        <v>1742</v>
      </c>
      <c r="F367" s="168" t="s">
        <v>2622</v>
      </c>
      <c r="G367" s="22">
        <v>16</v>
      </c>
      <c r="H367" s="1" t="s">
        <v>1114</v>
      </c>
      <c r="I367" s="3" t="s">
        <v>4656</v>
      </c>
      <c r="J367" s="1" t="s">
        <v>1738</v>
      </c>
      <c r="K367" s="1" t="s">
        <v>1763</v>
      </c>
      <c r="L367" s="42" t="s">
        <v>1765</v>
      </c>
      <c r="M367" s="48">
        <v>-50</v>
      </c>
      <c r="N367" s="55" t="s">
        <v>1743</v>
      </c>
      <c r="O367" s="1" t="s">
        <v>1757</v>
      </c>
      <c r="P367" s="1" t="s">
        <v>1758</v>
      </c>
      <c r="Q367" s="1" t="s">
        <v>1759</v>
      </c>
      <c r="R367" s="1" t="s">
        <v>935</v>
      </c>
      <c r="S367" s="1" t="s">
        <v>631</v>
      </c>
      <c r="T367" s="1" t="s">
        <v>632</v>
      </c>
      <c r="U367" s="89" t="s">
        <v>2532</v>
      </c>
      <c r="V367" s="4" t="s">
        <v>2533</v>
      </c>
      <c r="W367" s="1" t="s">
        <v>204</v>
      </c>
      <c r="X367" s="1" t="s">
        <v>928</v>
      </c>
      <c r="Y367" s="1" t="s">
        <v>1402</v>
      </c>
      <c r="Z367" s="31" t="s">
        <v>634</v>
      </c>
      <c r="AA367" s="31" t="s">
        <v>635</v>
      </c>
      <c r="AB367" s="102" t="s">
        <v>2528</v>
      </c>
      <c r="AC367" s="19" t="s">
        <v>3625</v>
      </c>
      <c r="AD367" s="98">
        <v>8992.4749163879605</v>
      </c>
      <c r="AE367" s="1" t="s">
        <v>2529</v>
      </c>
      <c r="AF367" s="4" t="s">
        <v>5373</v>
      </c>
      <c r="AG367" s="5" t="s">
        <v>931</v>
      </c>
      <c r="AH367" s="1" t="s">
        <v>159</v>
      </c>
      <c r="AI367" s="1" t="s">
        <v>3082</v>
      </c>
      <c r="AJ367" s="1" t="s">
        <v>379</v>
      </c>
    </row>
    <row r="368" spans="1:36" ht="126" customHeight="1" x14ac:dyDescent="0.2">
      <c r="A368" s="123">
        <v>367</v>
      </c>
      <c r="B368" s="69" t="s">
        <v>1590</v>
      </c>
      <c r="C368" s="2" t="s">
        <v>2283</v>
      </c>
      <c r="D368" s="149"/>
      <c r="E368" s="106" t="s">
        <v>6671</v>
      </c>
      <c r="F368" s="170" t="s">
        <v>6670</v>
      </c>
      <c r="G368" s="24">
        <v>4</v>
      </c>
      <c r="H368" s="19" t="s">
        <v>1036</v>
      </c>
      <c r="I368" s="19" t="s">
        <v>4704</v>
      </c>
      <c r="J368" s="19" t="s">
        <v>350</v>
      </c>
      <c r="K368" s="19" t="s">
        <v>1592</v>
      </c>
      <c r="L368" s="44" t="s">
        <v>1025</v>
      </c>
      <c r="M368" s="50">
        <v>-10</v>
      </c>
      <c r="N368" s="57" t="s">
        <v>357</v>
      </c>
      <c r="O368" s="19" t="s">
        <v>285</v>
      </c>
      <c r="P368" s="19" t="s">
        <v>1594</v>
      </c>
      <c r="Q368" s="19" t="s">
        <v>329</v>
      </c>
      <c r="R368" s="19" t="s">
        <v>2540</v>
      </c>
      <c r="S368" s="19" t="s">
        <v>1069</v>
      </c>
      <c r="T368" s="19" t="s">
        <v>632</v>
      </c>
      <c r="U368" s="116" t="s">
        <v>1663</v>
      </c>
      <c r="V368" s="19" t="s">
        <v>1664</v>
      </c>
      <c r="W368" s="19" t="s">
        <v>1426</v>
      </c>
      <c r="X368" s="19" t="s">
        <v>170</v>
      </c>
      <c r="Y368" s="19" t="s">
        <v>171</v>
      </c>
      <c r="Z368" s="31" t="s">
        <v>634</v>
      </c>
      <c r="AA368" s="31" t="s">
        <v>635</v>
      </c>
      <c r="AB368" s="107" t="s">
        <v>6672</v>
      </c>
      <c r="AC368" s="19" t="s">
        <v>3625</v>
      </c>
      <c r="AD368" s="184">
        <v>6295</v>
      </c>
      <c r="AE368" s="19" t="s">
        <v>3786</v>
      </c>
      <c r="AF368" s="4">
        <v>13732</v>
      </c>
      <c r="AG368" s="19" t="s">
        <v>1872</v>
      </c>
      <c r="AH368" s="19" t="s">
        <v>1856</v>
      </c>
      <c r="AI368" s="1" t="s">
        <v>3082</v>
      </c>
      <c r="AJ368" s="1" t="s">
        <v>379</v>
      </c>
    </row>
    <row r="369" spans="1:36" ht="126" customHeight="1" x14ac:dyDescent="0.2">
      <c r="A369" s="123">
        <v>368</v>
      </c>
      <c r="B369" s="3" t="s">
        <v>1133</v>
      </c>
      <c r="C369" s="2" t="s">
        <v>1134</v>
      </c>
      <c r="D369" s="144"/>
      <c r="E369" s="106" t="s">
        <v>1135</v>
      </c>
      <c r="F369" s="168" t="s">
        <v>1136</v>
      </c>
      <c r="G369" s="22">
        <v>4</v>
      </c>
      <c r="H369" s="1" t="s">
        <v>1036</v>
      </c>
      <c r="I369" s="1" t="s">
        <v>1137</v>
      </c>
      <c r="J369" s="1" t="s">
        <v>1324</v>
      </c>
      <c r="K369" s="1" t="s">
        <v>1138</v>
      </c>
      <c r="L369" s="42" t="s">
        <v>1494</v>
      </c>
      <c r="M369" s="48">
        <v>-10</v>
      </c>
      <c r="N369" s="55"/>
      <c r="O369" s="1" t="s">
        <v>1709</v>
      </c>
      <c r="P369" s="1" t="s">
        <v>286</v>
      </c>
      <c r="Q369" s="1" t="s">
        <v>1139</v>
      </c>
      <c r="R369" s="1" t="s">
        <v>1460</v>
      </c>
      <c r="S369" s="1" t="s">
        <v>631</v>
      </c>
      <c r="T369" s="1" t="s">
        <v>632</v>
      </c>
      <c r="U369" s="89" t="s">
        <v>1140</v>
      </c>
      <c r="V369" s="1" t="s">
        <v>1141</v>
      </c>
      <c r="W369" s="1" t="s">
        <v>1142</v>
      </c>
      <c r="X369" s="1" t="s">
        <v>170</v>
      </c>
      <c r="Y369" s="1" t="s">
        <v>1402</v>
      </c>
      <c r="Z369" s="31" t="s">
        <v>634</v>
      </c>
      <c r="AA369" s="31" t="s">
        <v>635</v>
      </c>
      <c r="AB369" s="102" t="s">
        <v>623</v>
      </c>
      <c r="AC369" s="19" t="s">
        <v>3625</v>
      </c>
      <c r="AD369" s="98">
        <v>5125.4180602006691</v>
      </c>
      <c r="AE369" s="1" t="s">
        <v>2507</v>
      </c>
      <c r="AF369" s="4">
        <v>14401.337792642142</v>
      </c>
      <c r="AG369" s="1" t="s">
        <v>1776</v>
      </c>
      <c r="AH369" s="1"/>
      <c r="AI369" s="1" t="s">
        <v>3082</v>
      </c>
      <c r="AJ369" s="1" t="s">
        <v>379</v>
      </c>
    </row>
    <row r="370" spans="1:36" ht="126" customHeight="1" x14ac:dyDescent="0.2">
      <c r="A370" s="123">
        <v>369</v>
      </c>
      <c r="B370" s="3" t="s">
        <v>604</v>
      </c>
      <c r="C370" s="2" t="s">
        <v>605</v>
      </c>
      <c r="D370" s="144"/>
      <c r="E370" s="108" t="s">
        <v>606</v>
      </c>
      <c r="F370" s="168" t="s">
        <v>607</v>
      </c>
      <c r="G370" s="22">
        <v>4</v>
      </c>
      <c r="H370" s="1" t="s">
        <v>162</v>
      </c>
      <c r="I370" s="1" t="s">
        <v>608</v>
      </c>
      <c r="J370" s="1" t="s">
        <v>350</v>
      </c>
      <c r="K370" s="1" t="s">
        <v>1454</v>
      </c>
      <c r="L370" s="42" t="s">
        <v>1619</v>
      </c>
      <c r="M370" s="48">
        <v>-10</v>
      </c>
      <c r="N370" s="55" t="s">
        <v>1647</v>
      </c>
      <c r="O370" s="1" t="s">
        <v>1457</v>
      </c>
      <c r="P370" s="1" t="s">
        <v>1458</v>
      </c>
      <c r="Q370" s="1" t="s">
        <v>1459</v>
      </c>
      <c r="R370" s="1" t="s">
        <v>1460</v>
      </c>
      <c r="S370" s="1" t="s">
        <v>631</v>
      </c>
      <c r="T370" s="1" t="s">
        <v>632</v>
      </c>
      <c r="U370" s="89" t="s">
        <v>1455</v>
      </c>
      <c r="V370" s="1" t="s">
        <v>266</v>
      </c>
      <c r="W370" s="1" t="s">
        <v>1426</v>
      </c>
      <c r="X370" s="1" t="s">
        <v>170</v>
      </c>
      <c r="Y370" s="1" t="s">
        <v>653</v>
      </c>
      <c r="Z370" s="31" t="s">
        <v>634</v>
      </c>
      <c r="AA370" s="31" t="s">
        <v>1436</v>
      </c>
      <c r="AB370" s="102" t="s">
        <v>1456</v>
      </c>
      <c r="AC370" s="19" t="s">
        <v>3625</v>
      </c>
      <c r="AD370" s="98">
        <v>6031.7725752508368</v>
      </c>
      <c r="AE370" s="1" t="s">
        <v>1490</v>
      </c>
      <c r="AF370" s="4">
        <v>13923.076923076924</v>
      </c>
      <c r="AG370" s="1" t="s">
        <v>207</v>
      </c>
      <c r="AH370" s="1"/>
      <c r="AI370" s="1" t="s">
        <v>3082</v>
      </c>
      <c r="AJ370" s="1" t="s">
        <v>379</v>
      </c>
    </row>
    <row r="371" spans="1:36" ht="126" customHeight="1" x14ac:dyDescent="0.2">
      <c r="A371" s="123">
        <v>370</v>
      </c>
      <c r="B371" s="3" t="s">
        <v>331</v>
      </c>
      <c r="C371" s="2" t="s">
        <v>1461</v>
      </c>
      <c r="D371" s="144"/>
      <c r="E371" s="108" t="s">
        <v>1462</v>
      </c>
      <c r="F371" s="168" t="s">
        <v>6448</v>
      </c>
      <c r="G371" s="22">
        <v>5</v>
      </c>
      <c r="H371" s="1" t="s">
        <v>1036</v>
      </c>
      <c r="I371" s="1" t="s">
        <v>4705</v>
      </c>
      <c r="J371" s="1" t="s">
        <v>1188</v>
      </c>
      <c r="K371" s="1" t="s">
        <v>332</v>
      </c>
      <c r="L371" s="42" t="s">
        <v>284</v>
      </c>
      <c r="M371" s="48">
        <v>-37</v>
      </c>
      <c r="N371" s="55" t="s">
        <v>3444</v>
      </c>
      <c r="O371" s="1" t="s">
        <v>285</v>
      </c>
      <c r="P371" s="1" t="s">
        <v>286</v>
      </c>
      <c r="Q371" s="1" t="s">
        <v>330</v>
      </c>
      <c r="R371" s="1" t="s">
        <v>1460</v>
      </c>
      <c r="S371" s="1" t="s">
        <v>590</v>
      </c>
      <c r="T371" s="1" t="s">
        <v>632</v>
      </c>
      <c r="U371" s="89" t="s">
        <v>4474</v>
      </c>
      <c r="V371" s="1" t="s">
        <v>4475</v>
      </c>
      <c r="W371" s="1" t="s">
        <v>334</v>
      </c>
      <c r="X371" s="1" t="s">
        <v>170</v>
      </c>
      <c r="Y371" s="1" t="s">
        <v>171</v>
      </c>
      <c r="Z371" s="31" t="s">
        <v>634</v>
      </c>
      <c r="AA371" s="31" t="s">
        <v>635</v>
      </c>
      <c r="AB371" s="114" t="s">
        <v>4476</v>
      </c>
      <c r="AC371" s="1" t="s">
        <v>3625</v>
      </c>
      <c r="AD371" s="134">
        <v>6474.0802675585282</v>
      </c>
      <c r="AE371" s="1" t="s">
        <v>2507</v>
      </c>
      <c r="AF371" s="4" t="s">
        <v>5374</v>
      </c>
      <c r="AG371" s="5" t="s">
        <v>333</v>
      </c>
      <c r="AH371" s="48" t="s">
        <v>335</v>
      </c>
      <c r="AI371" s="1" t="s">
        <v>3082</v>
      </c>
      <c r="AJ371" s="1" t="s">
        <v>379</v>
      </c>
    </row>
    <row r="372" spans="1:36" ht="126" customHeight="1" x14ac:dyDescent="0.2">
      <c r="A372" s="123">
        <v>371</v>
      </c>
      <c r="B372" s="3" t="s">
        <v>1182</v>
      </c>
      <c r="C372" s="2" t="s">
        <v>337</v>
      </c>
      <c r="D372" s="144"/>
      <c r="E372" s="106" t="s">
        <v>343</v>
      </c>
      <c r="F372" s="168" t="s">
        <v>342</v>
      </c>
      <c r="G372" s="22">
        <v>6</v>
      </c>
      <c r="H372" s="1" t="s">
        <v>1969</v>
      </c>
      <c r="I372" s="1" t="s">
        <v>1821</v>
      </c>
      <c r="J372" s="1" t="s">
        <v>1115</v>
      </c>
      <c r="K372" s="1" t="s">
        <v>1823</v>
      </c>
      <c r="L372" s="42" t="s">
        <v>1833</v>
      </c>
      <c r="M372" s="48">
        <v>-5</v>
      </c>
      <c r="N372" s="55" t="s">
        <v>1834</v>
      </c>
      <c r="O372" s="1" t="s">
        <v>285</v>
      </c>
      <c r="P372" s="1" t="s">
        <v>324</v>
      </c>
      <c r="Q372" s="1" t="s">
        <v>105</v>
      </c>
      <c r="R372" s="1" t="s">
        <v>498</v>
      </c>
      <c r="S372" s="1" t="s">
        <v>289</v>
      </c>
      <c r="T372" s="1" t="s">
        <v>632</v>
      </c>
      <c r="U372" s="89" t="s">
        <v>1836</v>
      </c>
      <c r="V372" s="1" t="s">
        <v>639</v>
      </c>
      <c r="W372" s="1" t="s">
        <v>2041</v>
      </c>
      <c r="X372" s="1" t="s">
        <v>199</v>
      </c>
      <c r="Y372" s="1" t="s">
        <v>1402</v>
      </c>
      <c r="Z372" s="31" t="s">
        <v>634</v>
      </c>
      <c r="AA372" s="31" t="s">
        <v>635</v>
      </c>
      <c r="AB372" s="102" t="s">
        <v>2036</v>
      </c>
      <c r="AC372" s="19" t="s">
        <v>3625</v>
      </c>
      <c r="AD372" s="98">
        <v>6403.8461538461543</v>
      </c>
      <c r="AE372" s="1" t="s">
        <v>326</v>
      </c>
      <c r="AF372" s="4">
        <v>16449.832775919735</v>
      </c>
      <c r="AG372" s="1" t="s">
        <v>1074</v>
      </c>
      <c r="AH372" s="1" t="s">
        <v>325</v>
      </c>
      <c r="AI372" s="1" t="s">
        <v>3082</v>
      </c>
      <c r="AJ372" s="1" t="s">
        <v>379</v>
      </c>
    </row>
    <row r="373" spans="1:36" ht="126" customHeight="1" x14ac:dyDescent="0.2">
      <c r="A373" s="123">
        <v>372</v>
      </c>
      <c r="B373" s="3" t="s">
        <v>1182</v>
      </c>
      <c r="C373" s="2" t="s">
        <v>338</v>
      </c>
      <c r="D373" s="144"/>
      <c r="E373" s="106" t="s">
        <v>344</v>
      </c>
      <c r="F373" s="168" t="s">
        <v>342</v>
      </c>
      <c r="G373" s="22">
        <v>9</v>
      </c>
      <c r="H373" s="1" t="s">
        <v>1969</v>
      </c>
      <c r="I373" s="1" t="s">
        <v>1822</v>
      </c>
      <c r="J373" s="1" t="s">
        <v>1115</v>
      </c>
      <c r="K373" s="1" t="s">
        <v>1826</v>
      </c>
      <c r="L373" s="42" t="s">
        <v>1970</v>
      </c>
      <c r="M373" s="48">
        <v>-5</v>
      </c>
      <c r="N373" s="55" t="s">
        <v>1508</v>
      </c>
      <c r="O373" s="1" t="s">
        <v>285</v>
      </c>
      <c r="P373" s="1" t="s">
        <v>324</v>
      </c>
      <c r="Q373" s="1" t="s">
        <v>105</v>
      </c>
      <c r="R373" s="1" t="s">
        <v>498</v>
      </c>
      <c r="S373" s="1" t="s">
        <v>289</v>
      </c>
      <c r="T373" s="1" t="s">
        <v>632</v>
      </c>
      <c r="U373" s="89" t="s">
        <v>2042</v>
      </c>
      <c r="V373" s="1" t="s">
        <v>2043</v>
      </c>
      <c r="W373" s="1" t="s">
        <v>2041</v>
      </c>
      <c r="X373" s="1" t="s">
        <v>199</v>
      </c>
      <c r="Y373" s="1" t="s">
        <v>1402</v>
      </c>
      <c r="Z373" s="31" t="s">
        <v>634</v>
      </c>
      <c r="AA373" s="31" t="s">
        <v>635</v>
      </c>
      <c r="AB373" s="102" t="s">
        <v>2037</v>
      </c>
      <c r="AC373" s="19" t="s">
        <v>3625</v>
      </c>
      <c r="AD373" s="98">
        <v>7449.8327759197327</v>
      </c>
      <c r="AE373" s="1" t="s">
        <v>2044</v>
      </c>
      <c r="AF373" s="4">
        <v>18509.197324414716</v>
      </c>
      <c r="AG373" s="1" t="s">
        <v>1074</v>
      </c>
      <c r="AH373" s="1" t="s">
        <v>325</v>
      </c>
      <c r="AI373" s="1" t="s">
        <v>3082</v>
      </c>
      <c r="AJ373" s="1" t="s">
        <v>379</v>
      </c>
    </row>
    <row r="374" spans="1:36" ht="126" customHeight="1" x14ac:dyDescent="0.2">
      <c r="A374" s="123">
        <v>373</v>
      </c>
      <c r="B374" s="3" t="s">
        <v>1182</v>
      </c>
      <c r="C374" s="2" t="s">
        <v>340</v>
      </c>
      <c r="D374" s="144"/>
      <c r="E374" s="106" t="s">
        <v>345</v>
      </c>
      <c r="F374" s="168" t="s">
        <v>342</v>
      </c>
      <c r="G374" s="22">
        <v>9</v>
      </c>
      <c r="H374" s="1" t="s">
        <v>1969</v>
      </c>
      <c r="I374" s="1" t="s">
        <v>1820</v>
      </c>
      <c r="J374" s="1" t="s">
        <v>1115</v>
      </c>
      <c r="K374" s="1" t="s">
        <v>1185</v>
      </c>
      <c r="L374" s="42" t="s">
        <v>1970</v>
      </c>
      <c r="M374" s="48">
        <v>-5</v>
      </c>
      <c r="N374" s="55" t="s">
        <v>1971</v>
      </c>
      <c r="O374" s="1" t="s">
        <v>285</v>
      </c>
      <c r="P374" s="1" t="s">
        <v>324</v>
      </c>
      <c r="Q374" s="1" t="s">
        <v>105</v>
      </c>
      <c r="R374" s="1" t="s">
        <v>498</v>
      </c>
      <c r="S374" s="1" t="s">
        <v>289</v>
      </c>
      <c r="T374" s="1" t="s">
        <v>632</v>
      </c>
      <c r="U374" s="89" t="s">
        <v>2042</v>
      </c>
      <c r="V374" s="1" t="s">
        <v>2043</v>
      </c>
      <c r="W374" s="1" t="s">
        <v>2041</v>
      </c>
      <c r="X374" s="1" t="s">
        <v>199</v>
      </c>
      <c r="Y374" s="1" t="s">
        <v>1402</v>
      </c>
      <c r="Z374" s="31" t="s">
        <v>634</v>
      </c>
      <c r="AA374" s="31" t="s">
        <v>635</v>
      </c>
      <c r="AB374" s="102" t="s">
        <v>2038</v>
      </c>
      <c r="AC374" s="19" t="s">
        <v>3625</v>
      </c>
      <c r="AD374" s="98">
        <v>7449.8327759197327</v>
      </c>
      <c r="AE374" s="1" t="s">
        <v>2044</v>
      </c>
      <c r="AF374" s="4">
        <v>18509.197324414716</v>
      </c>
      <c r="AG374" s="1" t="s">
        <v>1074</v>
      </c>
      <c r="AH374" s="1" t="s">
        <v>325</v>
      </c>
      <c r="AI374" s="1" t="s">
        <v>3082</v>
      </c>
      <c r="AJ374" s="1" t="s">
        <v>379</v>
      </c>
    </row>
    <row r="375" spans="1:36" ht="126" customHeight="1" x14ac:dyDescent="0.2">
      <c r="A375" s="123">
        <v>374</v>
      </c>
      <c r="B375" s="3" t="s">
        <v>1182</v>
      </c>
      <c r="C375" s="2" t="s">
        <v>339</v>
      </c>
      <c r="D375" s="144"/>
      <c r="E375" s="106" t="s">
        <v>346</v>
      </c>
      <c r="F375" s="168" t="s">
        <v>342</v>
      </c>
      <c r="G375" s="22">
        <v>15</v>
      </c>
      <c r="H375" s="1" t="s">
        <v>1969</v>
      </c>
      <c r="I375" s="1" t="s">
        <v>1824</v>
      </c>
      <c r="J375" s="1" t="s">
        <v>1115</v>
      </c>
      <c r="K375" s="1" t="s">
        <v>1827</v>
      </c>
      <c r="L375" s="42" t="s">
        <v>1837</v>
      </c>
      <c r="M375" s="48">
        <v>-10</v>
      </c>
      <c r="N375" s="55" t="s">
        <v>1508</v>
      </c>
      <c r="O375" s="1" t="s">
        <v>285</v>
      </c>
      <c r="P375" s="1" t="s">
        <v>324</v>
      </c>
      <c r="Q375" s="1" t="s">
        <v>348</v>
      </c>
      <c r="R375" s="1" t="s">
        <v>498</v>
      </c>
      <c r="S375" s="1" t="s">
        <v>289</v>
      </c>
      <c r="T375" s="1" t="s">
        <v>632</v>
      </c>
      <c r="U375" s="89" t="s">
        <v>1830</v>
      </c>
      <c r="V375" s="1" t="s">
        <v>1831</v>
      </c>
      <c r="W375" s="1" t="s">
        <v>621</v>
      </c>
      <c r="X375" s="1" t="s">
        <v>199</v>
      </c>
      <c r="Y375" s="1" t="s">
        <v>1402</v>
      </c>
      <c r="Z375" s="31" t="s">
        <v>634</v>
      </c>
      <c r="AA375" s="31" t="s">
        <v>635</v>
      </c>
      <c r="AB375" s="102" t="s">
        <v>2039</v>
      </c>
      <c r="AC375" s="19" t="s">
        <v>3625</v>
      </c>
      <c r="AD375" s="98">
        <v>9351.1705685618726</v>
      </c>
      <c r="AE375" s="1" t="s">
        <v>1832</v>
      </c>
      <c r="AF375" s="4">
        <v>2729.0969899665552</v>
      </c>
      <c r="AG375" s="1" t="s">
        <v>1074</v>
      </c>
      <c r="AH375" s="1" t="s">
        <v>325</v>
      </c>
      <c r="AI375" s="1" t="s">
        <v>3082</v>
      </c>
      <c r="AJ375" s="1" t="s">
        <v>379</v>
      </c>
    </row>
    <row r="376" spans="1:36" ht="126" customHeight="1" x14ac:dyDescent="0.2">
      <c r="A376" s="123">
        <v>375</v>
      </c>
      <c r="B376" s="3" t="s">
        <v>1182</v>
      </c>
      <c r="C376" s="2" t="s">
        <v>341</v>
      </c>
      <c r="D376" s="144"/>
      <c r="E376" s="106" t="s">
        <v>347</v>
      </c>
      <c r="F376" s="168" t="s">
        <v>342</v>
      </c>
      <c r="G376" s="22">
        <v>15</v>
      </c>
      <c r="H376" s="1" t="s">
        <v>1969</v>
      </c>
      <c r="I376" s="1" t="s">
        <v>1825</v>
      </c>
      <c r="J376" s="1" t="s">
        <v>1115</v>
      </c>
      <c r="K376" s="1" t="s">
        <v>1828</v>
      </c>
      <c r="L376" s="42" t="s">
        <v>1829</v>
      </c>
      <c r="M376" s="48">
        <v>-10</v>
      </c>
      <c r="N376" s="55" t="s">
        <v>1835</v>
      </c>
      <c r="O376" s="1" t="s">
        <v>285</v>
      </c>
      <c r="P376" s="1" t="s">
        <v>324</v>
      </c>
      <c r="Q376" s="1" t="s">
        <v>348</v>
      </c>
      <c r="R376" s="1" t="s">
        <v>498</v>
      </c>
      <c r="S376" s="1" t="s">
        <v>289</v>
      </c>
      <c r="T376" s="1" t="s">
        <v>632</v>
      </c>
      <c r="U376" s="89" t="s">
        <v>1830</v>
      </c>
      <c r="V376" s="1" t="s">
        <v>1831</v>
      </c>
      <c r="W376" s="1" t="s">
        <v>621</v>
      </c>
      <c r="X376" s="1" t="s">
        <v>199</v>
      </c>
      <c r="Y376" s="1" t="s">
        <v>1402</v>
      </c>
      <c r="Z376" s="31" t="s">
        <v>634</v>
      </c>
      <c r="AA376" s="31" t="s">
        <v>635</v>
      </c>
      <c r="AB376" s="102" t="s">
        <v>2040</v>
      </c>
      <c r="AC376" s="19" t="s">
        <v>3625</v>
      </c>
      <c r="AD376" s="98">
        <v>9351.1705685618726</v>
      </c>
      <c r="AE376" s="1" t="s">
        <v>1832</v>
      </c>
      <c r="AF376" s="4">
        <v>2729.0969899665552</v>
      </c>
      <c r="AG376" s="1" t="s">
        <v>1074</v>
      </c>
      <c r="AH376" s="1" t="s">
        <v>325</v>
      </c>
      <c r="AI376" s="1" t="s">
        <v>3082</v>
      </c>
      <c r="AJ376" s="1" t="s">
        <v>379</v>
      </c>
    </row>
    <row r="377" spans="1:36" ht="126" customHeight="1" x14ac:dyDescent="0.2">
      <c r="A377" s="123">
        <v>376</v>
      </c>
      <c r="B377" s="3" t="s">
        <v>1410</v>
      </c>
      <c r="C377" s="2" t="s">
        <v>1838</v>
      </c>
      <c r="D377" s="148"/>
      <c r="E377" s="106" t="s">
        <v>1842</v>
      </c>
      <c r="F377" s="168" t="s">
        <v>6799</v>
      </c>
      <c r="G377" s="22">
        <v>4</v>
      </c>
      <c r="H377" s="1" t="s">
        <v>1114</v>
      </c>
      <c r="I377" s="1" t="s">
        <v>1841</v>
      </c>
      <c r="J377" s="1" t="s">
        <v>350</v>
      </c>
      <c r="K377" s="1" t="s">
        <v>1844</v>
      </c>
      <c r="L377" s="42" t="s">
        <v>1619</v>
      </c>
      <c r="M377" s="48">
        <v>-5</v>
      </c>
      <c r="N377" s="55" t="s">
        <v>467</v>
      </c>
      <c r="O377" s="1" t="s">
        <v>285</v>
      </c>
      <c r="P377" s="1" t="s">
        <v>1415</v>
      </c>
      <c r="Q377" s="1" t="s">
        <v>84</v>
      </c>
      <c r="R377" s="1" t="s">
        <v>522</v>
      </c>
      <c r="S377" s="1" t="s">
        <v>289</v>
      </c>
      <c r="T377" s="1" t="s">
        <v>632</v>
      </c>
      <c r="U377" s="89" t="s">
        <v>1839</v>
      </c>
      <c r="V377" s="1" t="s">
        <v>494</v>
      </c>
      <c r="W377" s="1" t="s">
        <v>621</v>
      </c>
      <c r="X377" s="1" t="s">
        <v>1967</v>
      </c>
      <c r="Y377" s="1" t="s">
        <v>1665</v>
      </c>
      <c r="Z377" s="31" t="s">
        <v>634</v>
      </c>
      <c r="AA377" s="31" t="s">
        <v>635</v>
      </c>
      <c r="AB377" s="102" t="s">
        <v>468</v>
      </c>
      <c r="AC377" s="19" t="s">
        <v>3625</v>
      </c>
      <c r="AD377" s="98">
        <v>6035.1170568561874</v>
      </c>
      <c r="AE377" s="1" t="s">
        <v>1840</v>
      </c>
      <c r="AF377" s="4" t="s">
        <v>5375</v>
      </c>
      <c r="AG377" s="1" t="s">
        <v>1968</v>
      </c>
      <c r="AH377" s="1" t="s">
        <v>1601</v>
      </c>
      <c r="AI377" s="1" t="s">
        <v>3082</v>
      </c>
      <c r="AJ377" s="1" t="s">
        <v>379</v>
      </c>
    </row>
    <row r="378" spans="1:36" ht="126" customHeight="1" x14ac:dyDescent="0.2">
      <c r="A378" s="123">
        <v>377</v>
      </c>
      <c r="B378" s="3" t="s">
        <v>657</v>
      </c>
      <c r="C378" s="2" t="s">
        <v>1784</v>
      </c>
      <c r="D378" s="148"/>
      <c r="E378" s="106" t="s">
        <v>1785</v>
      </c>
      <c r="F378" s="168" t="s">
        <v>1082</v>
      </c>
      <c r="G378" s="22">
        <v>5</v>
      </c>
      <c r="H378" s="1" t="s">
        <v>1161</v>
      </c>
      <c r="I378" s="3" t="s">
        <v>1084</v>
      </c>
      <c r="J378" s="1" t="s">
        <v>350</v>
      </c>
      <c r="K378" s="1" t="s">
        <v>1081</v>
      </c>
      <c r="L378" s="42" t="s">
        <v>1494</v>
      </c>
      <c r="M378" s="48">
        <v>-145</v>
      </c>
      <c r="N378" s="55" t="s">
        <v>1080</v>
      </c>
      <c r="O378" s="1" t="s">
        <v>2621</v>
      </c>
      <c r="P378" s="1" t="s">
        <v>379</v>
      </c>
      <c r="Q378" s="1" t="s">
        <v>379</v>
      </c>
      <c r="R378" s="1" t="s">
        <v>1079</v>
      </c>
      <c r="S378" s="1" t="s">
        <v>1769</v>
      </c>
      <c r="T378" s="1" t="s">
        <v>275</v>
      </c>
      <c r="U378" s="89" t="s">
        <v>379</v>
      </c>
      <c r="V378" s="1" t="s">
        <v>379</v>
      </c>
      <c r="W378" s="1" t="s">
        <v>379</v>
      </c>
      <c r="X378" s="1" t="s">
        <v>1085</v>
      </c>
      <c r="Y378" s="1" t="s">
        <v>2233</v>
      </c>
      <c r="Z378" s="31" t="s">
        <v>6625</v>
      </c>
      <c r="AA378" s="31" t="s">
        <v>635</v>
      </c>
      <c r="AB378" s="102" t="s">
        <v>2549</v>
      </c>
      <c r="AC378" s="1" t="s">
        <v>3669</v>
      </c>
      <c r="AD378" s="98">
        <v>4959.8662207357866</v>
      </c>
      <c r="AE378" s="1" t="s">
        <v>2620</v>
      </c>
      <c r="AF378" s="4" t="s">
        <v>5376</v>
      </c>
      <c r="AG378" s="1" t="s">
        <v>2550</v>
      </c>
      <c r="AH378" s="1" t="s">
        <v>591</v>
      </c>
      <c r="AI378" s="1" t="s">
        <v>3082</v>
      </c>
      <c r="AJ378" s="1" t="s">
        <v>379</v>
      </c>
    </row>
    <row r="379" spans="1:36" ht="126" customHeight="1" x14ac:dyDescent="0.2">
      <c r="A379" s="123">
        <v>378</v>
      </c>
      <c r="B379" s="3" t="s">
        <v>160</v>
      </c>
      <c r="C379" s="2" t="s">
        <v>452</v>
      </c>
      <c r="D379" s="144"/>
      <c r="E379" s="108" t="s">
        <v>453</v>
      </c>
      <c r="F379" s="168" t="s">
        <v>560</v>
      </c>
      <c r="G379" s="22">
        <v>8</v>
      </c>
      <c r="H379" s="1" t="s">
        <v>1161</v>
      </c>
      <c r="I379" s="1" t="s">
        <v>385</v>
      </c>
      <c r="J379" s="1" t="s">
        <v>163</v>
      </c>
      <c r="K379" s="1" t="s">
        <v>461</v>
      </c>
      <c r="L379" s="42" t="s">
        <v>1298</v>
      </c>
      <c r="M379" s="48" t="s">
        <v>1257</v>
      </c>
      <c r="N379" s="55" t="s">
        <v>1353</v>
      </c>
      <c r="O379" s="1" t="s">
        <v>1354</v>
      </c>
      <c r="P379" s="1" t="s">
        <v>379</v>
      </c>
      <c r="Q379" s="1" t="s">
        <v>379</v>
      </c>
      <c r="R379" s="1" t="s">
        <v>1355</v>
      </c>
      <c r="S379" s="1" t="s">
        <v>379</v>
      </c>
      <c r="T379" s="1" t="s">
        <v>379</v>
      </c>
      <c r="U379" s="89" t="s">
        <v>379</v>
      </c>
      <c r="V379" s="1" t="s">
        <v>379</v>
      </c>
      <c r="W379" s="1" t="s">
        <v>379</v>
      </c>
      <c r="X379" s="1" t="s">
        <v>276</v>
      </c>
      <c r="Y379" s="1" t="s">
        <v>804</v>
      </c>
      <c r="Z379" s="31" t="s">
        <v>6625</v>
      </c>
      <c r="AA379" s="31" t="s">
        <v>635</v>
      </c>
      <c r="AB379" s="102" t="s">
        <v>449</v>
      </c>
      <c r="AC379" s="1" t="s">
        <v>1132</v>
      </c>
      <c r="AD379" s="98">
        <v>10173.076923076924</v>
      </c>
      <c r="AE379" s="1" t="s">
        <v>275</v>
      </c>
      <c r="AF379" s="4">
        <v>11513.377926421404</v>
      </c>
      <c r="AG379" s="1"/>
      <c r="AH379" s="1" t="s">
        <v>1597</v>
      </c>
      <c r="AI379" s="1" t="s">
        <v>3082</v>
      </c>
      <c r="AJ379" s="1" t="s">
        <v>379</v>
      </c>
    </row>
    <row r="380" spans="1:36" ht="126" customHeight="1" x14ac:dyDescent="0.2">
      <c r="A380" s="123">
        <v>379</v>
      </c>
      <c r="B380" s="3" t="s">
        <v>160</v>
      </c>
      <c r="C380" s="2" t="s">
        <v>455</v>
      </c>
      <c r="D380" s="144"/>
      <c r="E380" s="108" t="s">
        <v>458</v>
      </c>
      <c r="F380" s="168" t="s">
        <v>560</v>
      </c>
      <c r="G380" s="22">
        <v>10</v>
      </c>
      <c r="H380" s="1" t="s">
        <v>1161</v>
      </c>
      <c r="I380" s="1" t="s">
        <v>386</v>
      </c>
      <c r="J380" s="1" t="s">
        <v>163</v>
      </c>
      <c r="K380" s="1" t="s">
        <v>462</v>
      </c>
      <c r="L380" s="42" t="s">
        <v>1256</v>
      </c>
      <c r="M380" s="48" t="s">
        <v>1257</v>
      </c>
      <c r="N380" s="55" t="s">
        <v>1353</v>
      </c>
      <c r="O380" s="1" t="s">
        <v>1354</v>
      </c>
      <c r="P380" s="1" t="s">
        <v>379</v>
      </c>
      <c r="Q380" s="1" t="s">
        <v>379</v>
      </c>
      <c r="R380" s="1" t="s">
        <v>1355</v>
      </c>
      <c r="S380" s="1" t="s">
        <v>379</v>
      </c>
      <c r="T380" s="1" t="s">
        <v>379</v>
      </c>
      <c r="U380" s="89" t="s">
        <v>379</v>
      </c>
      <c r="V380" s="1" t="s">
        <v>379</v>
      </c>
      <c r="W380" s="1" t="s">
        <v>379</v>
      </c>
      <c r="X380" s="1" t="s">
        <v>276</v>
      </c>
      <c r="Y380" s="1" t="s">
        <v>804</v>
      </c>
      <c r="Z380" s="31" t="s">
        <v>6625</v>
      </c>
      <c r="AA380" s="31" t="s">
        <v>635</v>
      </c>
      <c r="AB380" s="102" t="s">
        <v>449</v>
      </c>
      <c r="AC380" s="1" t="s">
        <v>1132</v>
      </c>
      <c r="AD380" s="98">
        <v>13003.344481605352</v>
      </c>
      <c r="AE380" s="1" t="s">
        <v>275</v>
      </c>
      <c r="AF380" s="4">
        <v>14416.387959866221</v>
      </c>
      <c r="AG380" s="1"/>
      <c r="AH380" s="1" t="s">
        <v>1597</v>
      </c>
      <c r="AI380" s="1" t="s">
        <v>3082</v>
      </c>
      <c r="AJ380" s="1" t="s">
        <v>379</v>
      </c>
    </row>
    <row r="381" spans="1:36" ht="126" customHeight="1" x14ac:dyDescent="0.2">
      <c r="A381" s="123">
        <v>380</v>
      </c>
      <c r="B381" s="3" t="s">
        <v>160</v>
      </c>
      <c r="C381" s="2" t="s">
        <v>456</v>
      </c>
      <c r="D381" s="144"/>
      <c r="E381" s="108" t="s">
        <v>459</v>
      </c>
      <c r="F381" s="168" t="s">
        <v>560</v>
      </c>
      <c r="G381" s="22">
        <v>12</v>
      </c>
      <c r="H381" s="1" t="s">
        <v>1161</v>
      </c>
      <c r="I381" s="1" t="s">
        <v>387</v>
      </c>
      <c r="J381" s="1" t="s">
        <v>163</v>
      </c>
      <c r="K381" s="1" t="s">
        <v>463</v>
      </c>
      <c r="L381" s="42" t="s">
        <v>1255</v>
      </c>
      <c r="M381" s="48" t="s">
        <v>1257</v>
      </c>
      <c r="N381" s="55" t="s">
        <v>1353</v>
      </c>
      <c r="O381" s="1" t="s">
        <v>1354</v>
      </c>
      <c r="P381" s="1" t="s">
        <v>379</v>
      </c>
      <c r="Q381" s="1" t="s">
        <v>379</v>
      </c>
      <c r="R381" s="1" t="s">
        <v>1355</v>
      </c>
      <c r="S381" s="1" t="s">
        <v>379</v>
      </c>
      <c r="T381" s="1" t="s">
        <v>379</v>
      </c>
      <c r="U381" s="89" t="s">
        <v>379</v>
      </c>
      <c r="V381" s="1" t="s">
        <v>379</v>
      </c>
      <c r="W381" s="1" t="s">
        <v>379</v>
      </c>
      <c r="X381" s="1" t="s">
        <v>276</v>
      </c>
      <c r="Y381" s="1" t="s">
        <v>804</v>
      </c>
      <c r="Z381" s="31" t="s">
        <v>6625</v>
      </c>
      <c r="AA381" s="31" t="s">
        <v>635</v>
      </c>
      <c r="AB381" s="102" t="s">
        <v>449</v>
      </c>
      <c r="AC381" s="1" t="s">
        <v>1132</v>
      </c>
      <c r="AD381" s="98">
        <v>15775.083612040135</v>
      </c>
      <c r="AE381" s="1" t="s">
        <v>275</v>
      </c>
      <c r="AF381" s="4">
        <v>17487.458193979935</v>
      </c>
      <c r="AG381" s="1"/>
      <c r="AH381" s="1" t="s">
        <v>1597</v>
      </c>
      <c r="AI381" s="1" t="s">
        <v>3082</v>
      </c>
      <c r="AJ381" s="1" t="s">
        <v>379</v>
      </c>
    </row>
    <row r="382" spans="1:36" ht="126" customHeight="1" x14ac:dyDescent="0.2">
      <c r="A382" s="123">
        <v>381</v>
      </c>
      <c r="B382" s="3" t="s">
        <v>160</v>
      </c>
      <c r="C382" s="2" t="s">
        <v>457</v>
      </c>
      <c r="D382" s="144"/>
      <c r="E382" s="108" t="s">
        <v>460</v>
      </c>
      <c r="F382" s="168" t="s">
        <v>560</v>
      </c>
      <c r="G382" s="22">
        <v>20</v>
      </c>
      <c r="H382" s="1" t="s">
        <v>1161</v>
      </c>
      <c r="I382" s="1" t="s">
        <v>469</v>
      </c>
      <c r="J382" s="1" t="s">
        <v>163</v>
      </c>
      <c r="K382" s="1" t="s">
        <v>1297</v>
      </c>
      <c r="L382" s="42" t="s">
        <v>383</v>
      </c>
      <c r="M382" s="48" t="s">
        <v>1257</v>
      </c>
      <c r="N382" s="55" t="s">
        <v>1353</v>
      </c>
      <c r="O382" s="1" t="s">
        <v>1354</v>
      </c>
      <c r="P382" s="1" t="s">
        <v>379</v>
      </c>
      <c r="Q382" s="1" t="s">
        <v>379</v>
      </c>
      <c r="R382" s="1" t="s">
        <v>1355</v>
      </c>
      <c r="S382" s="1" t="s">
        <v>379</v>
      </c>
      <c r="T382" s="1" t="s">
        <v>379</v>
      </c>
      <c r="U382" s="89" t="s">
        <v>379</v>
      </c>
      <c r="V382" s="1" t="s">
        <v>379</v>
      </c>
      <c r="W382" s="1" t="s">
        <v>379</v>
      </c>
      <c r="X382" s="1" t="s">
        <v>276</v>
      </c>
      <c r="Y382" s="1" t="s">
        <v>804</v>
      </c>
      <c r="Z382" s="31" t="s">
        <v>6625</v>
      </c>
      <c r="AA382" s="31" t="s">
        <v>635</v>
      </c>
      <c r="AB382" s="102" t="s">
        <v>449</v>
      </c>
      <c r="AC382" s="1" t="s">
        <v>1132</v>
      </c>
      <c r="AD382" s="98">
        <v>22535.117056856187</v>
      </c>
      <c r="AE382" s="1" t="s">
        <v>275</v>
      </c>
      <c r="AF382" s="4">
        <v>24381.270903010034</v>
      </c>
      <c r="AG382" s="1"/>
      <c r="AH382" s="1" t="s">
        <v>1597</v>
      </c>
      <c r="AI382" s="1" t="s">
        <v>3082</v>
      </c>
      <c r="AJ382" s="1" t="s">
        <v>379</v>
      </c>
    </row>
    <row r="383" spans="1:36" ht="126" customHeight="1" x14ac:dyDescent="0.2">
      <c r="A383" s="123">
        <v>382</v>
      </c>
      <c r="B383" s="3" t="s">
        <v>160</v>
      </c>
      <c r="C383" s="2" t="s">
        <v>1258</v>
      </c>
      <c r="D383" s="144"/>
      <c r="E383" s="108" t="s">
        <v>1262</v>
      </c>
      <c r="F383" s="168" t="s">
        <v>454</v>
      </c>
      <c r="G383" s="22">
        <v>8</v>
      </c>
      <c r="H383" s="1" t="s">
        <v>1161</v>
      </c>
      <c r="I383" s="1" t="s">
        <v>385</v>
      </c>
      <c r="J383" s="1" t="s">
        <v>163</v>
      </c>
      <c r="K383" s="1" t="s">
        <v>461</v>
      </c>
      <c r="L383" s="42" t="s">
        <v>1298</v>
      </c>
      <c r="M383" s="48" t="s">
        <v>1257</v>
      </c>
      <c r="N383" s="55" t="s">
        <v>1353</v>
      </c>
      <c r="O383" s="1" t="s">
        <v>1354</v>
      </c>
      <c r="P383" s="1" t="s">
        <v>379</v>
      </c>
      <c r="Q383" s="1" t="s">
        <v>379</v>
      </c>
      <c r="R383" s="1" t="s">
        <v>1355</v>
      </c>
      <c r="S383" s="1" t="s">
        <v>379</v>
      </c>
      <c r="T383" s="1" t="s">
        <v>379</v>
      </c>
      <c r="U383" s="89" t="s">
        <v>379</v>
      </c>
      <c r="V383" s="1" t="s">
        <v>379</v>
      </c>
      <c r="W383" s="1" t="s">
        <v>379</v>
      </c>
      <c r="X383" s="1" t="s">
        <v>276</v>
      </c>
      <c r="Y383" s="1" t="s">
        <v>804</v>
      </c>
      <c r="Z383" s="31" t="s">
        <v>6625</v>
      </c>
      <c r="AA383" s="31" t="s">
        <v>635</v>
      </c>
      <c r="AB383" s="102" t="s">
        <v>449</v>
      </c>
      <c r="AC383" s="1" t="s">
        <v>1132</v>
      </c>
      <c r="AD383" s="98">
        <v>10173.076923076924</v>
      </c>
      <c r="AE383" s="1" t="s">
        <v>275</v>
      </c>
      <c r="AF383" s="4">
        <v>11513.377926421404</v>
      </c>
      <c r="AG383" s="1"/>
      <c r="AH383" s="1" t="s">
        <v>2276</v>
      </c>
      <c r="AI383" s="1" t="s">
        <v>3082</v>
      </c>
      <c r="AJ383" s="1" t="s">
        <v>379</v>
      </c>
    </row>
    <row r="384" spans="1:36" ht="126" customHeight="1" x14ac:dyDescent="0.2">
      <c r="A384" s="123">
        <v>383</v>
      </c>
      <c r="B384" s="3" t="s">
        <v>160</v>
      </c>
      <c r="C384" s="2" t="s">
        <v>1259</v>
      </c>
      <c r="D384" s="144"/>
      <c r="E384" s="108" t="s">
        <v>1263</v>
      </c>
      <c r="F384" s="168" t="s">
        <v>454</v>
      </c>
      <c r="G384" s="22">
        <v>10</v>
      </c>
      <c r="H384" s="1" t="s">
        <v>1161</v>
      </c>
      <c r="I384" s="1" t="s">
        <v>386</v>
      </c>
      <c r="J384" s="1" t="s">
        <v>163</v>
      </c>
      <c r="K384" s="1" t="s">
        <v>462</v>
      </c>
      <c r="L384" s="42" t="s">
        <v>1256</v>
      </c>
      <c r="M384" s="48" t="s">
        <v>1257</v>
      </c>
      <c r="N384" s="55" t="s">
        <v>1353</v>
      </c>
      <c r="O384" s="1" t="s">
        <v>1354</v>
      </c>
      <c r="P384" s="1" t="s">
        <v>379</v>
      </c>
      <c r="Q384" s="1" t="s">
        <v>379</v>
      </c>
      <c r="R384" s="1" t="s">
        <v>1355</v>
      </c>
      <c r="S384" s="1" t="s">
        <v>379</v>
      </c>
      <c r="T384" s="1" t="s">
        <v>379</v>
      </c>
      <c r="U384" s="89" t="s">
        <v>379</v>
      </c>
      <c r="V384" s="1" t="s">
        <v>379</v>
      </c>
      <c r="W384" s="1" t="s">
        <v>379</v>
      </c>
      <c r="X384" s="1" t="s">
        <v>276</v>
      </c>
      <c r="Y384" s="1" t="s">
        <v>804</v>
      </c>
      <c r="Z384" s="31" t="s">
        <v>6625</v>
      </c>
      <c r="AA384" s="31" t="s">
        <v>635</v>
      </c>
      <c r="AB384" s="102" t="s">
        <v>449</v>
      </c>
      <c r="AC384" s="1" t="s">
        <v>1132</v>
      </c>
      <c r="AD384" s="98">
        <v>13003.344481605352</v>
      </c>
      <c r="AE384" s="1" t="s">
        <v>275</v>
      </c>
      <c r="AF384" s="4">
        <v>14416.387959866221</v>
      </c>
      <c r="AG384" s="1"/>
      <c r="AH384" s="1" t="s">
        <v>2276</v>
      </c>
      <c r="AI384" s="1" t="s">
        <v>3082</v>
      </c>
      <c r="AJ384" s="1" t="s">
        <v>379</v>
      </c>
    </row>
    <row r="385" spans="1:36" ht="126" customHeight="1" x14ac:dyDescent="0.2">
      <c r="A385" s="123">
        <v>384</v>
      </c>
      <c r="B385" s="3" t="s">
        <v>160</v>
      </c>
      <c r="C385" s="2" t="s">
        <v>1260</v>
      </c>
      <c r="D385" s="144"/>
      <c r="E385" s="108" t="s">
        <v>1264</v>
      </c>
      <c r="F385" s="168" t="s">
        <v>454</v>
      </c>
      <c r="G385" s="22">
        <v>12</v>
      </c>
      <c r="H385" s="1" t="s">
        <v>1161</v>
      </c>
      <c r="I385" s="1" t="s">
        <v>387</v>
      </c>
      <c r="J385" s="1" t="s">
        <v>163</v>
      </c>
      <c r="K385" s="1" t="s">
        <v>463</v>
      </c>
      <c r="L385" s="42" t="s">
        <v>1255</v>
      </c>
      <c r="M385" s="48" t="s">
        <v>1257</v>
      </c>
      <c r="N385" s="55" t="s">
        <v>1353</v>
      </c>
      <c r="O385" s="1" t="s">
        <v>1354</v>
      </c>
      <c r="P385" s="1" t="s">
        <v>379</v>
      </c>
      <c r="Q385" s="1" t="s">
        <v>379</v>
      </c>
      <c r="R385" s="1" t="s">
        <v>1355</v>
      </c>
      <c r="S385" s="1" t="s">
        <v>379</v>
      </c>
      <c r="T385" s="1" t="s">
        <v>379</v>
      </c>
      <c r="U385" s="89" t="s">
        <v>379</v>
      </c>
      <c r="V385" s="1" t="s">
        <v>379</v>
      </c>
      <c r="W385" s="1" t="s">
        <v>379</v>
      </c>
      <c r="X385" s="1" t="s">
        <v>276</v>
      </c>
      <c r="Y385" s="1" t="s">
        <v>804</v>
      </c>
      <c r="Z385" s="31" t="s">
        <v>6625</v>
      </c>
      <c r="AA385" s="31" t="s">
        <v>635</v>
      </c>
      <c r="AB385" s="102" t="s">
        <v>449</v>
      </c>
      <c r="AC385" s="1" t="s">
        <v>1132</v>
      </c>
      <c r="AD385" s="98">
        <v>15775.083612040135</v>
      </c>
      <c r="AE385" s="1" t="s">
        <v>275</v>
      </c>
      <c r="AF385" s="4">
        <v>17487.458193979935</v>
      </c>
      <c r="AG385" s="1"/>
      <c r="AH385" s="1" t="s">
        <v>2276</v>
      </c>
      <c r="AI385" s="1" t="s">
        <v>3082</v>
      </c>
      <c r="AJ385" s="1" t="s">
        <v>379</v>
      </c>
    </row>
    <row r="386" spans="1:36" ht="126" customHeight="1" x14ac:dyDescent="0.2">
      <c r="A386" s="123">
        <v>385</v>
      </c>
      <c r="B386" s="3" t="s">
        <v>160</v>
      </c>
      <c r="C386" s="2" t="s">
        <v>1261</v>
      </c>
      <c r="D386" s="144"/>
      <c r="E386" s="108" t="s">
        <v>1265</v>
      </c>
      <c r="F386" s="168" t="s">
        <v>454</v>
      </c>
      <c r="G386" s="22">
        <v>20</v>
      </c>
      <c r="H386" s="1" t="s">
        <v>1161</v>
      </c>
      <c r="I386" s="1" t="s">
        <v>469</v>
      </c>
      <c r="J386" s="1" t="s">
        <v>163</v>
      </c>
      <c r="K386" s="1" t="s">
        <v>1297</v>
      </c>
      <c r="L386" s="42" t="s">
        <v>383</v>
      </c>
      <c r="M386" s="48" t="s">
        <v>1257</v>
      </c>
      <c r="N386" s="55" t="s">
        <v>1353</v>
      </c>
      <c r="O386" s="1" t="s">
        <v>1354</v>
      </c>
      <c r="P386" s="1" t="s">
        <v>379</v>
      </c>
      <c r="Q386" s="1" t="s">
        <v>379</v>
      </c>
      <c r="R386" s="1" t="s">
        <v>1355</v>
      </c>
      <c r="S386" s="1" t="s">
        <v>379</v>
      </c>
      <c r="T386" s="1" t="s">
        <v>379</v>
      </c>
      <c r="U386" s="89" t="s">
        <v>379</v>
      </c>
      <c r="V386" s="1" t="s">
        <v>379</v>
      </c>
      <c r="W386" s="1" t="s">
        <v>379</v>
      </c>
      <c r="X386" s="1" t="s">
        <v>276</v>
      </c>
      <c r="Y386" s="1" t="s">
        <v>804</v>
      </c>
      <c r="Z386" s="31" t="s">
        <v>6625</v>
      </c>
      <c r="AA386" s="31" t="s">
        <v>635</v>
      </c>
      <c r="AB386" s="102" t="s">
        <v>449</v>
      </c>
      <c r="AC386" s="1" t="s">
        <v>1132</v>
      </c>
      <c r="AD386" s="98">
        <v>22535.117056856187</v>
      </c>
      <c r="AE386" s="1" t="s">
        <v>275</v>
      </c>
      <c r="AF386" s="4">
        <v>24381.270903010034</v>
      </c>
      <c r="AG386" s="1"/>
      <c r="AH386" s="1" t="s">
        <v>2276</v>
      </c>
      <c r="AI386" s="1" t="s">
        <v>3082</v>
      </c>
      <c r="AJ386" s="1" t="s">
        <v>379</v>
      </c>
    </row>
    <row r="387" spans="1:36" ht="114.75" x14ac:dyDescent="0.2">
      <c r="A387" s="124">
        <v>386</v>
      </c>
      <c r="B387" s="68" t="s">
        <v>2252</v>
      </c>
      <c r="C387" s="87" t="s">
        <v>1268</v>
      </c>
      <c r="D387" s="150"/>
      <c r="E387" s="107" t="s">
        <v>6823</v>
      </c>
      <c r="F387" s="172" t="s">
        <v>7009</v>
      </c>
      <c r="G387" s="23">
        <v>12</v>
      </c>
      <c r="H387" s="20" t="s">
        <v>3034</v>
      </c>
      <c r="I387" s="17" t="s">
        <v>7005</v>
      </c>
      <c r="J387" s="20" t="s">
        <v>7007</v>
      </c>
      <c r="K387" s="17" t="s">
        <v>1266</v>
      </c>
      <c r="L387" s="43" t="s">
        <v>1267</v>
      </c>
      <c r="M387" s="49">
        <v>-5</v>
      </c>
      <c r="N387" s="56" t="s">
        <v>4412</v>
      </c>
      <c r="O387" s="17" t="s">
        <v>285</v>
      </c>
      <c r="P387" s="17" t="s">
        <v>2433</v>
      </c>
      <c r="Q387" s="17" t="s">
        <v>471</v>
      </c>
      <c r="R387" s="17" t="s">
        <v>288</v>
      </c>
      <c r="S387" s="17" t="s">
        <v>590</v>
      </c>
      <c r="T387" s="17" t="s">
        <v>632</v>
      </c>
      <c r="U387" s="117" t="s">
        <v>6824</v>
      </c>
      <c r="V387" s="17" t="s">
        <v>6825</v>
      </c>
      <c r="W387" s="17" t="s">
        <v>6826</v>
      </c>
      <c r="X387" s="17" t="s">
        <v>2723</v>
      </c>
      <c r="Y387" s="17" t="s">
        <v>1147</v>
      </c>
      <c r="Z387" s="227" t="s">
        <v>634</v>
      </c>
      <c r="AA387" s="227" t="s">
        <v>635</v>
      </c>
      <c r="AB387" s="106" t="s">
        <v>6821</v>
      </c>
      <c r="AC387" s="20" t="s">
        <v>3625</v>
      </c>
      <c r="AD387" s="141">
        <v>11850</v>
      </c>
      <c r="AE387" s="20" t="s">
        <v>3283</v>
      </c>
      <c r="AF387" s="18" t="s">
        <v>6827</v>
      </c>
      <c r="AG387" s="17" t="s">
        <v>1776</v>
      </c>
      <c r="AH387" s="17" t="s">
        <v>1597</v>
      </c>
      <c r="AI387" s="1" t="s">
        <v>3082</v>
      </c>
      <c r="AJ387" s="1" t="s">
        <v>379</v>
      </c>
    </row>
    <row r="388" spans="1:36" ht="114.75" x14ac:dyDescent="0.2">
      <c r="A388" s="124">
        <v>387</v>
      </c>
      <c r="B388" s="68" t="s">
        <v>2252</v>
      </c>
      <c r="C388" s="87" t="s">
        <v>3418</v>
      </c>
      <c r="D388" s="150"/>
      <c r="E388" s="107" t="s">
        <v>6828</v>
      </c>
      <c r="F388" s="172" t="s">
        <v>7009</v>
      </c>
      <c r="G388" s="23">
        <v>9</v>
      </c>
      <c r="H388" s="20" t="s">
        <v>3034</v>
      </c>
      <c r="I388" s="17" t="s">
        <v>7006</v>
      </c>
      <c r="J388" s="20" t="s">
        <v>7007</v>
      </c>
      <c r="K388" s="17" t="s">
        <v>3419</v>
      </c>
      <c r="L388" s="43" t="s">
        <v>352</v>
      </c>
      <c r="M388" s="49">
        <v>-5</v>
      </c>
      <c r="N388" s="56" t="s">
        <v>4411</v>
      </c>
      <c r="O388" s="17" t="s">
        <v>1709</v>
      </c>
      <c r="P388" s="17" t="s">
        <v>2433</v>
      </c>
      <c r="Q388" s="17" t="s">
        <v>1589</v>
      </c>
      <c r="R388" s="17" t="s">
        <v>288</v>
      </c>
      <c r="S388" s="17" t="s">
        <v>2365</v>
      </c>
      <c r="T388" s="17" t="s">
        <v>632</v>
      </c>
      <c r="U388" s="117" t="s">
        <v>6829</v>
      </c>
      <c r="V388" s="17" t="s">
        <v>6830</v>
      </c>
      <c r="W388" s="17" t="s">
        <v>6831</v>
      </c>
      <c r="X388" s="17" t="s">
        <v>2723</v>
      </c>
      <c r="Y388" s="17" t="s">
        <v>1147</v>
      </c>
      <c r="Z388" s="227" t="s">
        <v>634</v>
      </c>
      <c r="AA388" s="227" t="s">
        <v>2357</v>
      </c>
      <c r="AB388" s="106" t="s">
        <v>6821</v>
      </c>
      <c r="AC388" s="20" t="s">
        <v>3625</v>
      </c>
      <c r="AD388" s="141">
        <v>8950</v>
      </c>
      <c r="AE388" s="20" t="s">
        <v>3283</v>
      </c>
      <c r="AF388" s="18" t="s">
        <v>6832</v>
      </c>
      <c r="AG388" s="17" t="s">
        <v>1776</v>
      </c>
      <c r="AH388" s="17" t="s">
        <v>1597</v>
      </c>
      <c r="AI388" s="1" t="s">
        <v>3082</v>
      </c>
      <c r="AJ388" s="1" t="s">
        <v>379</v>
      </c>
    </row>
    <row r="389" spans="1:36" ht="126" customHeight="1" x14ac:dyDescent="0.2">
      <c r="A389" s="123">
        <v>388</v>
      </c>
      <c r="B389" s="3" t="s">
        <v>1280</v>
      </c>
      <c r="C389" s="2" t="s">
        <v>1274</v>
      </c>
      <c r="D389" s="152"/>
      <c r="E389" s="106" t="s">
        <v>1275</v>
      </c>
      <c r="F389" s="168" t="s">
        <v>1276</v>
      </c>
      <c r="G389" s="22">
        <v>4</v>
      </c>
      <c r="H389" s="1" t="s">
        <v>1114</v>
      </c>
      <c r="I389" s="1" t="s">
        <v>478</v>
      </c>
      <c r="J389" s="1" t="s">
        <v>163</v>
      </c>
      <c r="K389" s="1" t="s">
        <v>1277</v>
      </c>
      <c r="L389" s="42" t="s">
        <v>1311</v>
      </c>
      <c r="M389" s="48" t="s">
        <v>1217</v>
      </c>
      <c r="N389" s="55" t="s">
        <v>1217</v>
      </c>
      <c r="O389" s="1" t="s">
        <v>474</v>
      </c>
      <c r="P389" s="1" t="s">
        <v>475</v>
      </c>
      <c r="Q389" s="1" t="s">
        <v>473</v>
      </c>
      <c r="R389" s="1" t="s">
        <v>288</v>
      </c>
      <c r="S389" s="1" t="s">
        <v>590</v>
      </c>
      <c r="T389" s="1" t="s">
        <v>632</v>
      </c>
      <c r="U389" s="89" t="s">
        <v>929</v>
      </c>
      <c r="V389" s="1" t="s">
        <v>933</v>
      </c>
      <c r="W389" s="1" t="s">
        <v>303</v>
      </c>
      <c r="X389" s="1" t="s">
        <v>170</v>
      </c>
      <c r="Y389" s="1" t="s">
        <v>653</v>
      </c>
      <c r="Z389" s="31" t="s">
        <v>634</v>
      </c>
      <c r="AA389" s="31" t="s">
        <v>635</v>
      </c>
      <c r="AB389" s="102" t="s">
        <v>480</v>
      </c>
      <c r="AC389" s="19" t="s">
        <v>3625</v>
      </c>
      <c r="AD389" s="98">
        <v>5434.782608695652</v>
      </c>
      <c r="AE389" s="1" t="s">
        <v>483</v>
      </c>
      <c r="AF389" s="4" t="s">
        <v>5377</v>
      </c>
      <c r="AG389" s="1" t="s">
        <v>481</v>
      </c>
      <c r="AH389" s="1"/>
      <c r="AI389" s="1" t="s">
        <v>3082</v>
      </c>
      <c r="AJ389" s="1" t="s">
        <v>379</v>
      </c>
    </row>
    <row r="390" spans="1:36" ht="126" customHeight="1" x14ac:dyDescent="0.2">
      <c r="A390" s="123">
        <v>389</v>
      </c>
      <c r="B390" s="3" t="s">
        <v>1280</v>
      </c>
      <c r="C390" s="2" t="s">
        <v>1279</v>
      </c>
      <c r="D390" s="155"/>
      <c r="E390" s="106" t="s">
        <v>1278</v>
      </c>
      <c r="F390" s="168" t="s">
        <v>1276</v>
      </c>
      <c r="G390" s="22">
        <v>4</v>
      </c>
      <c r="H390" s="1" t="s">
        <v>1114</v>
      </c>
      <c r="I390" s="1" t="s">
        <v>477</v>
      </c>
      <c r="J390" s="1" t="s">
        <v>163</v>
      </c>
      <c r="K390" s="1" t="s">
        <v>1277</v>
      </c>
      <c r="L390" s="42" t="s">
        <v>472</v>
      </c>
      <c r="M390" s="48" t="s">
        <v>1217</v>
      </c>
      <c r="N390" s="55" t="s">
        <v>1217</v>
      </c>
      <c r="O390" s="1" t="s">
        <v>476</v>
      </c>
      <c r="P390" s="1" t="s">
        <v>479</v>
      </c>
      <c r="Q390" s="1" t="s">
        <v>473</v>
      </c>
      <c r="R390" s="1" t="s">
        <v>288</v>
      </c>
      <c r="S390" s="1" t="s">
        <v>590</v>
      </c>
      <c r="T390" s="1" t="s">
        <v>632</v>
      </c>
      <c r="U390" s="89" t="s">
        <v>482</v>
      </c>
      <c r="V390" s="1" t="s">
        <v>203</v>
      </c>
      <c r="W390" s="1" t="s">
        <v>303</v>
      </c>
      <c r="X390" s="1" t="s">
        <v>170</v>
      </c>
      <c r="Y390" s="1" t="s">
        <v>653</v>
      </c>
      <c r="Z390" s="31" t="s">
        <v>634</v>
      </c>
      <c r="AA390" s="31" t="s">
        <v>635</v>
      </c>
      <c r="AB390" s="102" t="s">
        <v>480</v>
      </c>
      <c r="AC390" s="19" t="s">
        <v>3625</v>
      </c>
      <c r="AD390" s="98">
        <v>6270.9030100334448</v>
      </c>
      <c r="AE390" s="1" t="s">
        <v>483</v>
      </c>
      <c r="AF390" s="4" t="s">
        <v>5378</v>
      </c>
      <c r="AG390" s="1" t="s">
        <v>481</v>
      </c>
      <c r="AH390" s="1"/>
      <c r="AI390" s="1" t="s">
        <v>3082</v>
      </c>
      <c r="AJ390" s="1" t="s">
        <v>379</v>
      </c>
    </row>
    <row r="391" spans="1:36" ht="126" customHeight="1" x14ac:dyDescent="0.2">
      <c r="A391" s="123">
        <v>390</v>
      </c>
      <c r="B391" s="3" t="s">
        <v>657</v>
      </c>
      <c r="C391" s="2" t="s">
        <v>1380</v>
      </c>
      <c r="D391" s="144"/>
      <c r="E391" s="106" t="s">
        <v>558</v>
      </c>
      <c r="F391" s="168" t="s">
        <v>1381</v>
      </c>
      <c r="G391" s="22">
        <v>9</v>
      </c>
      <c r="H391" s="1" t="s">
        <v>1036</v>
      </c>
      <c r="I391" s="1" t="s">
        <v>1641</v>
      </c>
      <c r="J391" s="1" t="s">
        <v>1188</v>
      </c>
      <c r="K391" s="5" t="s">
        <v>262</v>
      </c>
      <c r="L391" s="42" t="s">
        <v>941</v>
      </c>
      <c r="M391" s="48">
        <v>-2</v>
      </c>
      <c r="N391" s="55" t="s">
        <v>268</v>
      </c>
      <c r="O391" s="1" t="s">
        <v>1709</v>
      </c>
      <c r="P391" s="1" t="s">
        <v>286</v>
      </c>
      <c r="Q391" s="1" t="s">
        <v>774</v>
      </c>
      <c r="R391" s="1" t="s">
        <v>263</v>
      </c>
      <c r="S391" s="1" t="s">
        <v>590</v>
      </c>
      <c r="T391" s="1" t="s">
        <v>632</v>
      </c>
      <c r="U391" s="89" t="s">
        <v>1383</v>
      </c>
      <c r="V391" s="1" t="s">
        <v>2546</v>
      </c>
      <c r="W391" s="1" t="s">
        <v>486</v>
      </c>
      <c r="X391" s="1" t="s">
        <v>170</v>
      </c>
      <c r="Y391" s="1" t="s">
        <v>1147</v>
      </c>
      <c r="Z391" s="31" t="s">
        <v>634</v>
      </c>
      <c r="AA391" s="31" t="s">
        <v>635</v>
      </c>
      <c r="AB391" s="102" t="s">
        <v>1382</v>
      </c>
      <c r="AC391" s="19" t="s">
        <v>3625</v>
      </c>
      <c r="AD391" s="98">
        <v>8653.8461538461543</v>
      </c>
      <c r="AE391" s="1" t="s">
        <v>1490</v>
      </c>
      <c r="AF391" s="4">
        <v>19790.969899665553</v>
      </c>
      <c r="AG391" s="1" t="s">
        <v>1491</v>
      </c>
      <c r="AH391" s="1" t="s">
        <v>3177</v>
      </c>
      <c r="AI391" s="1" t="s">
        <v>3082</v>
      </c>
      <c r="AJ391" s="1" t="s">
        <v>379</v>
      </c>
    </row>
    <row r="392" spans="1:36" ht="126" customHeight="1" x14ac:dyDescent="0.2">
      <c r="A392" s="123">
        <v>391</v>
      </c>
      <c r="B392" s="3" t="s">
        <v>160</v>
      </c>
      <c r="C392" s="2" t="s">
        <v>2297</v>
      </c>
      <c r="D392" s="143"/>
      <c r="E392" s="108" t="s">
        <v>2301</v>
      </c>
      <c r="F392" s="168" t="s">
        <v>2328</v>
      </c>
      <c r="G392" s="22">
        <v>6</v>
      </c>
      <c r="H392" s="1" t="s">
        <v>162</v>
      </c>
      <c r="I392" s="1" t="s">
        <v>2310</v>
      </c>
      <c r="J392" s="1" t="s">
        <v>163</v>
      </c>
      <c r="K392" s="1" t="s">
        <v>2314</v>
      </c>
      <c r="L392" s="42" t="s">
        <v>4632</v>
      </c>
      <c r="M392" s="48">
        <v>-3</v>
      </c>
      <c r="N392" s="55" t="s">
        <v>1217</v>
      </c>
      <c r="O392" s="1" t="s">
        <v>1218</v>
      </c>
      <c r="P392" s="1" t="s">
        <v>1219</v>
      </c>
      <c r="Q392" s="1" t="s">
        <v>2118</v>
      </c>
      <c r="R392" s="1" t="s">
        <v>2111</v>
      </c>
      <c r="S392" s="1" t="s">
        <v>2520</v>
      </c>
      <c r="T392" s="1" t="s">
        <v>632</v>
      </c>
      <c r="U392" s="89" t="s">
        <v>2318</v>
      </c>
      <c r="V392" s="1" t="s">
        <v>1222</v>
      </c>
      <c r="W392" s="1" t="s">
        <v>1744</v>
      </c>
      <c r="X392" s="1" t="s">
        <v>170</v>
      </c>
      <c r="Y392" s="1" t="s">
        <v>171</v>
      </c>
      <c r="Z392" s="31" t="s">
        <v>634</v>
      </c>
      <c r="AA392" s="31" t="s">
        <v>635</v>
      </c>
      <c r="AB392" s="102" t="s">
        <v>2305</v>
      </c>
      <c r="AC392" s="19" t="s">
        <v>3625</v>
      </c>
      <c r="AD392" s="98">
        <v>16680.602006688965</v>
      </c>
      <c r="AE392" s="1" t="s">
        <v>172</v>
      </c>
      <c r="AF392" s="4">
        <v>21655.518394648829</v>
      </c>
      <c r="AG392" s="1" t="s">
        <v>173</v>
      </c>
      <c r="AH392" s="1" t="s">
        <v>174</v>
      </c>
      <c r="AI392" s="1" t="s">
        <v>3082</v>
      </c>
      <c r="AJ392" s="1" t="s">
        <v>379</v>
      </c>
    </row>
    <row r="393" spans="1:36" ht="126" customHeight="1" x14ac:dyDescent="0.2">
      <c r="A393" s="123">
        <v>392</v>
      </c>
      <c r="B393" s="3" t="s">
        <v>160</v>
      </c>
      <c r="C393" s="2" t="s">
        <v>2298</v>
      </c>
      <c r="D393" s="143"/>
      <c r="E393" s="108" t="s">
        <v>2302</v>
      </c>
      <c r="F393" s="168" t="s">
        <v>2328</v>
      </c>
      <c r="G393" s="22">
        <v>8</v>
      </c>
      <c r="H393" s="1" t="s">
        <v>162</v>
      </c>
      <c r="I393" s="1" t="s">
        <v>2311</v>
      </c>
      <c r="J393" s="1" t="s">
        <v>163</v>
      </c>
      <c r="K393" s="1" t="s">
        <v>2315</v>
      </c>
      <c r="L393" s="42" t="s">
        <v>2698</v>
      </c>
      <c r="M393" s="48">
        <v>-3</v>
      </c>
      <c r="N393" s="55" t="s">
        <v>1217</v>
      </c>
      <c r="O393" s="1" t="s">
        <v>1218</v>
      </c>
      <c r="P393" s="1" t="s">
        <v>1219</v>
      </c>
      <c r="Q393" s="1" t="s">
        <v>2118</v>
      </c>
      <c r="R393" s="1" t="s">
        <v>2111</v>
      </c>
      <c r="S393" s="1" t="s">
        <v>2520</v>
      </c>
      <c r="T393" s="1" t="s">
        <v>632</v>
      </c>
      <c r="U393" s="89" t="s">
        <v>2295</v>
      </c>
      <c r="V393" s="1" t="s">
        <v>2296</v>
      </c>
      <c r="W393" s="1" t="s">
        <v>1744</v>
      </c>
      <c r="X393" s="1" t="s">
        <v>170</v>
      </c>
      <c r="Y393" s="1" t="s">
        <v>171</v>
      </c>
      <c r="Z393" s="31" t="s">
        <v>634</v>
      </c>
      <c r="AA393" s="31" t="s">
        <v>635</v>
      </c>
      <c r="AB393" s="102" t="s">
        <v>2306</v>
      </c>
      <c r="AC393" s="19" t="s">
        <v>3625</v>
      </c>
      <c r="AD393" s="98">
        <v>19244.147157190637</v>
      </c>
      <c r="AE393" s="1" t="s">
        <v>172</v>
      </c>
      <c r="AF393" s="4">
        <v>24406.354515050167</v>
      </c>
      <c r="AG393" s="1" t="s">
        <v>173</v>
      </c>
      <c r="AH393" s="1" t="s">
        <v>174</v>
      </c>
      <c r="AI393" s="1" t="s">
        <v>3082</v>
      </c>
      <c r="AJ393" s="1" t="s">
        <v>379</v>
      </c>
    </row>
    <row r="394" spans="1:36" ht="126" customHeight="1" x14ac:dyDescent="0.2">
      <c r="A394" s="123">
        <v>393</v>
      </c>
      <c r="B394" s="3" t="s">
        <v>160</v>
      </c>
      <c r="C394" s="2" t="s">
        <v>2299</v>
      </c>
      <c r="D394" s="143"/>
      <c r="E394" s="108" t="s">
        <v>2303</v>
      </c>
      <c r="F394" s="168" t="s">
        <v>2328</v>
      </c>
      <c r="G394" s="22">
        <v>12</v>
      </c>
      <c r="H394" s="1" t="s">
        <v>162</v>
      </c>
      <c r="I394" s="1" t="s">
        <v>2312</v>
      </c>
      <c r="J394" s="1" t="s">
        <v>163</v>
      </c>
      <c r="K394" s="1" t="s">
        <v>2316</v>
      </c>
      <c r="L394" s="42" t="s">
        <v>3226</v>
      </c>
      <c r="M394" s="48">
        <v>-3</v>
      </c>
      <c r="N394" s="55" t="s">
        <v>1217</v>
      </c>
      <c r="O394" s="1" t="s">
        <v>1218</v>
      </c>
      <c r="P394" s="1" t="s">
        <v>1219</v>
      </c>
      <c r="Q394" s="1" t="s">
        <v>1570</v>
      </c>
      <c r="R394" s="1" t="s">
        <v>2111</v>
      </c>
      <c r="S394" s="1" t="s">
        <v>2520</v>
      </c>
      <c r="T394" s="1" t="s">
        <v>632</v>
      </c>
      <c r="U394" s="89" t="s">
        <v>2319</v>
      </c>
      <c r="V394" s="1" t="s">
        <v>2320</v>
      </c>
      <c r="W394" s="1" t="s">
        <v>1744</v>
      </c>
      <c r="X394" s="1" t="s">
        <v>170</v>
      </c>
      <c r="Y394" s="1" t="s">
        <v>171</v>
      </c>
      <c r="Z394" s="31" t="s">
        <v>634</v>
      </c>
      <c r="AA394" s="31" t="s">
        <v>635</v>
      </c>
      <c r="AB394" s="102" t="s">
        <v>2307</v>
      </c>
      <c r="AC394" s="19" t="s">
        <v>3625</v>
      </c>
      <c r="AD394" s="98">
        <v>24280.9364548495</v>
      </c>
      <c r="AE394" s="1" t="s">
        <v>172</v>
      </c>
      <c r="AF394" s="4">
        <v>29632.107023411372</v>
      </c>
      <c r="AG394" s="1" t="s">
        <v>173</v>
      </c>
      <c r="AH394" s="1" t="s">
        <v>174</v>
      </c>
      <c r="AI394" s="1" t="s">
        <v>3082</v>
      </c>
      <c r="AJ394" s="1" t="s">
        <v>379</v>
      </c>
    </row>
    <row r="395" spans="1:36" ht="126" customHeight="1" x14ac:dyDescent="0.2">
      <c r="A395" s="123">
        <v>394</v>
      </c>
      <c r="B395" s="3" t="s">
        <v>160</v>
      </c>
      <c r="C395" s="2" t="s">
        <v>2300</v>
      </c>
      <c r="D395" s="143"/>
      <c r="E395" s="108" t="s">
        <v>2304</v>
      </c>
      <c r="F395" s="168" t="s">
        <v>2328</v>
      </c>
      <c r="G395" s="22">
        <v>16</v>
      </c>
      <c r="H395" s="1" t="s">
        <v>162</v>
      </c>
      <c r="I395" s="1" t="s">
        <v>2313</v>
      </c>
      <c r="J395" s="1" t="s">
        <v>163</v>
      </c>
      <c r="K395" s="1" t="s">
        <v>2317</v>
      </c>
      <c r="L395" s="42" t="s">
        <v>2186</v>
      </c>
      <c r="M395" s="48">
        <v>-3</v>
      </c>
      <c r="N395" s="55" t="s">
        <v>1217</v>
      </c>
      <c r="O395" s="1" t="s">
        <v>1218</v>
      </c>
      <c r="P395" s="1" t="s">
        <v>1219</v>
      </c>
      <c r="Q395" s="1" t="s">
        <v>2333</v>
      </c>
      <c r="R395" s="1" t="s">
        <v>2111</v>
      </c>
      <c r="S395" s="1" t="s">
        <v>2520</v>
      </c>
      <c r="T395" s="1" t="s">
        <v>632</v>
      </c>
      <c r="U395" s="89" t="s">
        <v>2321</v>
      </c>
      <c r="V395" s="1" t="s">
        <v>2322</v>
      </c>
      <c r="W395" s="1" t="s">
        <v>1744</v>
      </c>
      <c r="X395" s="1" t="s">
        <v>170</v>
      </c>
      <c r="Y395" s="1" t="s">
        <v>171</v>
      </c>
      <c r="Z395" s="31" t="s">
        <v>634</v>
      </c>
      <c r="AA395" s="31" t="s">
        <v>635</v>
      </c>
      <c r="AB395" s="102" t="s">
        <v>2308</v>
      </c>
      <c r="AC395" s="19" t="s">
        <v>3625</v>
      </c>
      <c r="AD395" s="98">
        <v>30811.036789297661</v>
      </c>
      <c r="AE395" s="1" t="s">
        <v>172</v>
      </c>
      <c r="AF395" s="4">
        <v>36747.491638795989</v>
      </c>
      <c r="AG395" s="1" t="s">
        <v>173</v>
      </c>
      <c r="AH395" s="1" t="s">
        <v>174</v>
      </c>
      <c r="AI395" s="1" t="s">
        <v>3082</v>
      </c>
      <c r="AJ395" s="1" t="s">
        <v>379</v>
      </c>
    </row>
    <row r="396" spans="1:36" ht="126" customHeight="1" x14ac:dyDescent="0.2">
      <c r="A396" s="123">
        <v>395</v>
      </c>
      <c r="B396" s="68" t="s">
        <v>160</v>
      </c>
      <c r="C396" s="2" t="s">
        <v>718</v>
      </c>
      <c r="D396" s="156"/>
      <c r="E396" s="108" t="s">
        <v>2521</v>
      </c>
      <c r="F396" s="168" t="s">
        <v>2519</v>
      </c>
      <c r="G396" s="23">
        <v>20</v>
      </c>
      <c r="H396" s="17" t="s">
        <v>162</v>
      </c>
      <c r="I396" s="17" t="s">
        <v>1749</v>
      </c>
      <c r="J396" s="17" t="s">
        <v>163</v>
      </c>
      <c r="K396" s="17" t="s">
        <v>1752</v>
      </c>
      <c r="L396" s="43" t="s">
        <v>4657</v>
      </c>
      <c r="M396" s="49">
        <v>-3</v>
      </c>
      <c r="N396" s="56" t="s">
        <v>1217</v>
      </c>
      <c r="O396" s="17" t="s">
        <v>3227</v>
      </c>
      <c r="P396" s="17" t="s">
        <v>3228</v>
      </c>
      <c r="Q396" s="17" t="s">
        <v>3238</v>
      </c>
      <c r="R396" s="17" t="s">
        <v>2111</v>
      </c>
      <c r="S396" s="17" t="s">
        <v>2520</v>
      </c>
      <c r="T396" s="17" t="s">
        <v>632</v>
      </c>
      <c r="U396" s="117" t="s">
        <v>2323</v>
      </c>
      <c r="V396" s="17" t="s">
        <v>2324</v>
      </c>
      <c r="W396" s="17" t="s">
        <v>2325</v>
      </c>
      <c r="X396" s="17" t="s">
        <v>170</v>
      </c>
      <c r="Y396" s="17" t="s">
        <v>171</v>
      </c>
      <c r="Z396" s="31" t="s">
        <v>634</v>
      </c>
      <c r="AA396" s="31" t="s">
        <v>635</v>
      </c>
      <c r="AB396" s="102" t="s">
        <v>2309</v>
      </c>
      <c r="AC396" s="1" t="s">
        <v>3625</v>
      </c>
      <c r="AD396" s="98">
        <v>38795.986622073578</v>
      </c>
      <c r="AE396" s="17" t="s">
        <v>172</v>
      </c>
      <c r="AF396" s="4">
        <v>45618.72909698997</v>
      </c>
      <c r="AG396" s="17" t="s">
        <v>173</v>
      </c>
      <c r="AH396" s="17" t="s">
        <v>174</v>
      </c>
      <c r="AI396" s="1" t="s">
        <v>3082</v>
      </c>
      <c r="AJ396" s="1" t="s">
        <v>379</v>
      </c>
    </row>
    <row r="397" spans="1:36" ht="126" customHeight="1" x14ac:dyDescent="0.2">
      <c r="A397" s="123">
        <v>396</v>
      </c>
      <c r="B397" s="3" t="s">
        <v>160</v>
      </c>
      <c r="C397" s="2" t="s">
        <v>2329</v>
      </c>
      <c r="D397" s="143"/>
      <c r="E397" s="108" t="s">
        <v>2326</v>
      </c>
      <c r="F397" s="168" t="s">
        <v>2328</v>
      </c>
      <c r="G397" s="22">
        <v>10</v>
      </c>
      <c r="H397" s="1" t="s">
        <v>162</v>
      </c>
      <c r="I397" s="1" t="s">
        <v>2331</v>
      </c>
      <c r="J397" s="1" t="s">
        <v>163</v>
      </c>
      <c r="K397" s="1" t="s">
        <v>2120</v>
      </c>
      <c r="L397" s="42" t="s">
        <v>941</v>
      </c>
      <c r="M397" s="48">
        <v>-6</v>
      </c>
      <c r="N397" s="55" t="s">
        <v>1217</v>
      </c>
      <c r="O397" s="1" t="s">
        <v>1218</v>
      </c>
      <c r="P397" s="1" t="s">
        <v>1219</v>
      </c>
      <c r="Q397" s="1" t="s">
        <v>2119</v>
      </c>
      <c r="R397" s="1" t="s">
        <v>2111</v>
      </c>
      <c r="S397" s="1" t="s">
        <v>2520</v>
      </c>
      <c r="T397" s="1" t="s">
        <v>632</v>
      </c>
      <c r="U397" s="89" t="s">
        <v>2319</v>
      </c>
      <c r="V397" s="1" t="s">
        <v>2124</v>
      </c>
      <c r="W397" s="1" t="s">
        <v>1744</v>
      </c>
      <c r="X397" s="1" t="s">
        <v>170</v>
      </c>
      <c r="Y397" s="1" t="s">
        <v>171</v>
      </c>
      <c r="Z397" s="31" t="s">
        <v>634</v>
      </c>
      <c r="AA397" s="31" t="s">
        <v>635</v>
      </c>
      <c r="AB397" s="102" t="s">
        <v>2122</v>
      </c>
      <c r="AC397" s="19" t="s">
        <v>3625</v>
      </c>
      <c r="AD397" s="98">
        <v>15338.628762541806</v>
      </c>
      <c r="AE397" s="1" t="s">
        <v>172</v>
      </c>
      <c r="AF397" s="4">
        <v>20689.799331103681</v>
      </c>
      <c r="AG397" s="1" t="s">
        <v>173</v>
      </c>
      <c r="AH397" s="1" t="s">
        <v>174</v>
      </c>
      <c r="AI397" s="1" t="s">
        <v>3082</v>
      </c>
      <c r="AJ397" s="1" t="s">
        <v>379</v>
      </c>
    </row>
    <row r="398" spans="1:36" ht="126" customHeight="1" x14ac:dyDescent="0.2">
      <c r="A398" s="123">
        <v>397</v>
      </c>
      <c r="B398" s="3" t="s">
        <v>160</v>
      </c>
      <c r="C398" s="2" t="s">
        <v>2330</v>
      </c>
      <c r="D398" s="143"/>
      <c r="E398" s="108" t="s">
        <v>2327</v>
      </c>
      <c r="F398" s="168" t="s">
        <v>2328</v>
      </c>
      <c r="G398" s="22">
        <v>12</v>
      </c>
      <c r="H398" s="1" t="s">
        <v>162</v>
      </c>
      <c r="I398" s="1" t="s">
        <v>2332</v>
      </c>
      <c r="J398" s="1" t="s">
        <v>163</v>
      </c>
      <c r="K398" s="1" t="s">
        <v>2121</v>
      </c>
      <c r="L398" s="42" t="s">
        <v>2454</v>
      </c>
      <c r="M398" s="48">
        <v>-6</v>
      </c>
      <c r="N398" s="55" t="s">
        <v>1217</v>
      </c>
      <c r="O398" s="1" t="s">
        <v>1218</v>
      </c>
      <c r="P398" s="1" t="s">
        <v>1219</v>
      </c>
      <c r="Q398" s="1" t="s">
        <v>2119</v>
      </c>
      <c r="R398" s="1" t="s">
        <v>2111</v>
      </c>
      <c r="S398" s="1" t="s">
        <v>2520</v>
      </c>
      <c r="T398" s="1" t="s">
        <v>632</v>
      </c>
      <c r="U398" s="89" t="s">
        <v>2319</v>
      </c>
      <c r="V398" s="1" t="s">
        <v>2124</v>
      </c>
      <c r="W398" s="1" t="s">
        <v>1744</v>
      </c>
      <c r="X398" s="1" t="s">
        <v>170</v>
      </c>
      <c r="Y398" s="1" t="s">
        <v>171</v>
      </c>
      <c r="Z398" s="31" t="s">
        <v>634</v>
      </c>
      <c r="AA398" s="31" t="s">
        <v>635</v>
      </c>
      <c r="AB398" s="102" t="s">
        <v>2123</v>
      </c>
      <c r="AC398" s="19" t="s">
        <v>3625</v>
      </c>
      <c r="AD398" s="98">
        <v>16973.244147157191</v>
      </c>
      <c r="AE398" s="1" t="s">
        <v>172</v>
      </c>
      <c r="AF398" s="4">
        <v>22424.749163879598</v>
      </c>
      <c r="AG398" s="1" t="s">
        <v>173</v>
      </c>
      <c r="AH398" s="1" t="s">
        <v>174</v>
      </c>
      <c r="AI398" s="1" t="s">
        <v>3082</v>
      </c>
      <c r="AJ398" s="1" t="s">
        <v>379</v>
      </c>
    </row>
    <row r="399" spans="1:36" ht="126" customHeight="1" x14ac:dyDescent="0.2">
      <c r="A399" s="123">
        <v>398</v>
      </c>
      <c r="B399" s="3" t="s">
        <v>160</v>
      </c>
      <c r="C399" s="2" t="s">
        <v>2125</v>
      </c>
      <c r="D399" s="143"/>
      <c r="E399" s="108" t="s">
        <v>2126</v>
      </c>
      <c r="F399" s="168" t="s">
        <v>2328</v>
      </c>
      <c r="G399" s="22">
        <v>12</v>
      </c>
      <c r="H399" s="1" t="s">
        <v>162</v>
      </c>
      <c r="I399" s="1" t="s">
        <v>2127</v>
      </c>
      <c r="J399" s="1" t="s">
        <v>163</v>
      </c>
      <c r="K399" s="1" t="s">
        <v>2128</v>
      </c>
      <c r="L399" s="42" t="s">
        <v>3835</v>
      </c>
      <c r="M399" s="48">
        <v>-10</v>
      </c>
      <c r="N399" s="55" t="s">
        <v>1217</v>
      </c>
      <c r="O399" s="1" t="s">
        <v>1218</v>
      </c>
      <c r="P399" s="1" t="s">
        <v>1219</v>
      </c>
      <c r="Q399" s="1" t="s">
        <v>2129</v>
      </c>
      <c r="R399" s="1" t="s">
        <v>2111</v>
      </c>
      <c r="S399" s="1" t="s">
        <v>2520</v>
      </c>
      <c r="T399" s="1" t="s">
        <v>632</v>
      </c>
      <c r="U399" s="89" t="s">
        <v>2319</v>
      </c>
      <c r="V399" s="1" t="s">
        <v>2124</v>
      </c>
      <c r="W399" s="1" t="s">
        <v>1744</v>
      </c>
      <c r="X399" s="1" t="s">
        <v>170</v>
      </c>
      <c r="Y399" s="1" t="s">
        <v>171</v>
      </c>
      <c r="Z399" s="31" t="s">
        <v>634</v>
      </c>
      <c r="AA399" s="31" t="s">
        <v>635</v>
      </c>
      <c r="AB399" s="102" t="s">
        <v>1378</v>
      </c>
      <c r="AC399" s="19" t="s">
        <v>3625</v>
      </c>
      <c r="AD399" s="98">
        <v>17993.311036789299</v>
      </c>
      <c r="AE399" s="1" t="s">
        <v>172</v>
      </c>
      <c r="AF399" s="4">
        <v>2391.304347826087</v>
      </c>
      <c r="AG399" s="1" t="s">
        <v>173</v>
      </c>
      <c r="AH399" s="1" t="s">
        <v>174</v>
      </c>
      <c r="AI399" s="1" t="s">
        <v>3082</v>
      </c>
      <c r="AJ399" s="1" t="s">
        <v>379</v>
      </c>
    </row>
    <row r="400" spans="1:36" ht="126" customHeight="1" x14ac:dyDescent="0.2">
      <c r="A400" s="123">
        <v>399</v>
      </c>
      <c r="B400" s="3" t="s">
        <v>1498</v>
      </c>
      <c r="C400" s="2" t="s">
        <v>745</v>
      </c>
      <c r="D400" s="143"/>
      <c r="E400" s="108" t="s">
        <v>748</v>
      </c>
      <c r="F400" s="168" t="s">
        <v>751</v>
      </c>
      <c r="G400" s="22">
        <v>6</v>
      </c>
      <c r="H400" s="1" t="s">
        <v>1036</v>
      </c>
      <c r="I400" s="1" t="s">
        <v>754</v>
      </c>
      <c r="J400" s="1" t="s">
        <v>1188</v>
      </c>
      <c r="K400" s="1" t="s">
        <v>753</v>
      </c>
      <c r="L400" s="42" t="s">
        <v>720</v>
      </c>
      <c r="M400" s="48">
        <v>-8.5</v>
      </c>
      <c r="N400" s="55" t="s">
        <v>760</v>
      </c>
      <c r="O400" s="1" t="s">
        <v>285</v>
      </c>
      <c r="P400" s="1" t="s">
        <v>758</v>
      </c>
      <c r="Q400" s="1" t="s">
        <v>722</v>
      </c>
      <c r="R400" s="1" t="s">
        <v>723</v>
      </c>
      <c r="S400" s="1" t="s">
        <v>590</v>
      </c>
      <c r="T400" s="1" t="s">
        <v>632</v>
      </c>
      <c r="U400" s="89" t="s">
        <v>2268</v>
      </c>
      <c r="V400" s="1" t="s">
        <v>203</v>
      </c>
      <c r="W400" s="1" t="s">
        <v>744</v>
      </c>
      <c r="X400" s="1" t="s">
        <v>170</v>
      </c>
      <c r="Y400" s="1" t="s">
        <v>759</v>
      </c>
      <c r="Z400" s="31" t="s">
        <v>634</v>
      </c>
      <c r="AA400" s="31" t="s">
        <v>635</v>
      </c>
      <c r="AB400" s="102" t="s">
        <v>757</v>
      </c>
      <c r="AC400" s="19" t="s">
        <v>3625</v>
      </c>
      <c r="AD400" s="98">
        <v>5679.765886287626</v>
      </c>
      <c r="AE400" s="1" t="s">
        <v>172</v>
      </c>
      <c r="AF400" s="4">
        <v>16156.354515050169</v>
      </c>
      <c r="AG400" s="1" t="s">
        <v>761</v>
      </c>
      <c r="AH400" s="1" t="s">
        <v>159</v>
      </c>
      <c r="AI400" s="1" t="s">
        <v>3082</v>
      </c>
      <c r="AJ400" s="1" t="s">
        <v>379</v>
      </c>
    </row>
    <row r="401" spans="1:36" ht="126" customHeight="1" x14ac:dyDescent="0.2">
      <c r="A401" s="123">
        <v>400</v>
      </c>
      <c r="B401" s="3" t="s">
        <v>1498</v>
      </c>
      <c r="C401" s="2" t="s">
        <v>746</v>
      </c>
      <c r="D401" s="143"/>
      <c r="E401" s="108" t="s">
        <v>750</v>
      </c>
      <c r="F401" s="168" t="s">
        <v>751</v>
      </c>
      <c r="G401" s="22">
        <v>10</v>
      </c>
      <c r="H401" s="1" t="s">
        <v>1036</v>
      </c>
      <c r="I401" s="1" t="s">
        <v>755</v>
      </c>
      <c r="J401" s="1" t="s">
        <v>1188</v>
      </c>
      <c r="K401" s="1" t="s">
        <v>743</v>
      </c>
      <c r="L401" s="42" t="s">
        <v>720</v>
      </c>
      <c r="M401" s="48">
        <v>-8.5</v>
      </c>
      <c r="N401" s="55" t="s">
        <v>760</v>
      </c>
      <c r="O401" s="1" t="s">
        <v>285</v>
      </c>
      <c r="P401" s="1" t="s">
        <v>758</v>
      </c>
      <c r="Q401" s="1" t="s">
        <v>722</v>
      </c>
      <c r="R401" s="1" t="s">
        <v>723</v>
      </c>
      <c r="S401" s="1" t="s">
        <v>590</v>
      </c>
      <c r="T401" s="1" t="s">
        <v>632</v>
      </c>
      <c r="U401" s="89" t="s">
        <v>2268</v>
      </c>
      <c r="V401" s="1" t="s">
        <v>203</v>
      </c>
      <c r="W401" s="1" t="s">
        <v>744</v>
      </c>
      <c r="X401" s="1" t="s">
        <v>170</v>
      </c>
      <c r="Y401" s="1" t="s">
        <v>653</v>
      </c>
      <c r="Z401" s="31" t="s">
        <v>634</v>
      </c>
      <c r="AA401" s="31" t="s">
        <v>635</v>
      </c>
      <c r="AB401" s="102" t="s">
        <v>757</v>
      </c>
      <c r="AC401" s="19" t="s">
        <v>3625</v>
      </c>
      <c r="AD401" s="98">
        <v>6679.765886287626</v>
      </c>
      <c r="AE401" s="1" t="s">
        <v>172</v>
      </c>
      <c r="AF401" s="4">
        <v>17732.441471571907</v>
      </c>
      <c r="AG401" s="1" t="s">
        <v>761</v>
      </c>
      <c r="AH401" s="1" t="s">
        <v>159</v>
      </c>
      <c r="AI401" s="1" t="s">
        <v>3082</v>
      </c>
      <c r="AJ401" s="1" t="s">
        <v>379</v>
      </c>
    </row>
    <row r="402" spans="1:36" ht="126" customHeight="1" x14ac:dyDescent="0.2">
      <c r="A402" s="123">
        <v>401</v>
      </c>
      <c r="B402" s="3" t="s">
        <v>1498</v>
      </c>
      <c r="C402" s="2" t="s">
        <v>747</v>
      </c>
      <c r="D402" s="143"/>
      <c r="E402" s="108" t="s">
        <v>749</v>
      </c>
      <c r="F402" s="168" t="s">
        <v>751</v>
      </c>
      <c r="G402" s="22">
        <v>18</v>
      </c>
      <c r="H402" s="1" t="s">
        <v>1036</v>
      </c>
      <c r="I402" s="1" t="s">
        <v>756</v>
      </c>
      <c r="J402" s="1" t="s">
        <v>1188</v>
      </c>
      <c r="K402" s="1" t="s">
        <v>752</v>
      </c>
      <c r="L402" s="42" t="s">
        <v>1619</v>
      </c>
      <c r="M402" s="48">
        <v>-8.5</v>
      </c>
      <c r="N402" s="55" t="s">
        <v>760</v>
      </c>
      <c r="O402" s="1" t="s">
        <v>285</v>
      </c>
      <c r="P402" s="1" t="s">
        <v>758</v>
      </c>
      <c r="Q402" s="1" t="s">
        <v>722</v>
      </c>
      <c r="R402" s="1" t="s">
        <v>723</v>
      </c>
      <c r="S402" s="1" t="s">
        <v>590</v>
      </c>
      <c r="T402" s="1" t="s">
        <v>632</v>
      </c>
      <c r="U402" s="89" t="s">
        <v>942</v>
      </c>
      <c r="V402" s="1" t="s">
        <v>943</v>
      </c>
      <c r="W402" s="1" t="s">
        <v>744</v>
      </c>
      <c r="X402" s="1" t="s">
        <v>170</v>
      </c>
      <c r="Y402" s="1" t="s">
        <v>653</v>
      </c>
      <c r="Z402" s="31" t="s">
        <v>634</v>
      </c>
      <c r="AA402" s="31" t="s">
        <v>635</v>
      </c>
      <c r="AB402" s="102" t="s">
        <v>757</v>
      </c>
      <c r="AC402" s="19" t="s">
        <v>3625</v>
      </c>
      <c r="AD402" s="98">
        <v>8829.4314381270906</v>
      </c>
      <c r="AE402" s="1" t="s">
        <v>172</v>
      </c>
      <c r="AF402" s="4">
        <v>23596.153846153848</v>
      </c>
      <c r="AG402" s="1" t="s">
        <v>770</v>
      </c>
      <c r="AH402" s="1" t="s">
        <v>159</v>
      </c>
      <c r="AI402" s="1" t="s">
        <v>3082</v>
      </c>
      <c r="AJ402" s="1" t="s">
        <v>379</v>
      </c>
    </row>
    <row r="403" spans="1:36" ht="126" customHeight="1" x14ac:dyDescent="0.2">
      <c r="A403" s="123">
        <v>402</v>
      </c>
      <c r="B403" s="3" t="s">
        <v>762</v>
      </c>
      <c r="C403" s="2" t="s">
        <v>764</v>
      </c>
      <c r="D403" s="144"/>
      <c r="E403" s="108" t="s">
        <v>763</v>
      </c>
      <c r="F403" s="168" t="s">
        <v>765</v>
      </c>
      <c r="G403" s="22">
        <v>6</v>
      </c>
      <c r="H403" s="1" t="s">
        <v>1036</v>
      </c>
      <c r="I403" s="1" t="s">
        <v>766</v>
      </c>
      <c r="J403" s="1" t="s">
        <v>350</v>
      </c>
      <c r="K403" s="1" t="s">
        <v>767</v>
      </c>
      <c r="L403" s="42" t="s">
        <v>1619</v>
      </c>
      <c r="M403" s="48">
        <v>-10</v>
      </c>
      <c r="N403" s="55" t="s">
        <v>768</v>
      </c>
      <c r="O403" s="1" t="s">
        <v>285</v>
      </c>
      <c r="P403" s="1" t="s">
        <v>439</v>
      </c>
      <c r="Q403" s="1" t="s">
        <v>438</v>
      </c>
      <c r="R403" s="1" t="s">
        <v>440</v>
      </c>
      <c r="S403" s="1" t="s">
        <v>1069</v>
      </c>
      <c r="T403" s="1" t="s">
        <v>632</v>
      </c>
      <c r="U403" s="89" t="s">
        <v>1663</v>
      </c>
      <c r="V403" s="1" t="s">
        <v>441</v>
      </c>
      <c r="W403" s="1" t="s">
        <v>486</v>
      </c>
      <c r="X403" s="1" t="s">
        <v>170</v>
      </c>
      <c r="Y403" s="1" t="s">
        <v>759</v>
      </c>
      <c r="Z403" s="31" t="s">
        <v>634</v>
      </c>
      <c r="AA403" s="31" t="s">
        <v>635</v>
      </c>
      <c r="AB403" s="102" t="s">
        <v>769</v>
      </c>
      <c r="AC403" s="19" t="s">
        <v>3625</v>
      </c>
      <c r="AD403" s="98">
        <v>6145.4849498327758</v>
      </c>
      <c r="AE403" s="1" t="s">
        <v>2529</v>
      </c>
      <c r="AF403" s="4">
        <v>16150.501672240804</v>
      </c>
      <c r="AG403" s="1" t="s">
        <v>770</v>
      </c>
      <c r="AH403" s="1"/>
      <c r="AI403" s="1" t="s">
        <v>3082</v>
      </c>
      <c r="AJ403" s="1" t="s">
        <v>379</v>
      </c>
    </row>
    <row r="404" spans="1:36" ht="126" customHeight="1" x14ac:dyDescent="0.2">
      <c r="A404" s="123">
        <v>403</v>
      </c>
      <c r="B404" s="3" t="s">
        <v>490</v>
      </c>
      <c r="C404" s="2" t="s">
        <v>445</v>
      </c>
      <c r="D404" s="143"/>
      <c r="E404" s="108" t="s">
        <v>786</v>
      </c>
      <c r="F404" s="168" t="s">
        <v>443</v>
      </c>
      <c r="G404" s="22">
        <v>9</v>
      </c>
      <c r="H404" s="1" t="s">
        <v>1161</v>
      </c>
      <c r="I404" s="1" t="s">
        <v>4633</v>
      </c>
      <c r="J404" s="1" t="s">
        <v>796</v>
      </c>
      <c r="K404" s="1" t="s">
        <v>783</v>
      </c>
      <c r="L404" s="42" t="s">
        <v>4634</v>
      </c>
      <c r="M404" s="48" t="s">
        <v>793</v>
      </c>
      <c r="N404" s="55" t="s">
        <v>1217</v>
      </c>
      <c r="O404" s="1" t="s">
        <v>794</v>
      </c>
      <c r="P404" s="1" t="s">
        <v>379</v>
      </c>
      <c r="Q404" s="1" t="s">
        <v>379</v>
      </c>
      <c r="R404" s="1" t="s">
        <v>953</v>
      </c>
      <c r="S404" s="1" t="s">
        <v>1508</v>
      </c>
      <c r="T404" s="1" t="s">
        <v>926</v>
      </c>
      <c r="U404" s="89" t="s">
        <v>379</v>
      </c>
      <c r="V404" s="1" t="s">
        <v>379</v>
      </c>
      <c r="W404" s="1" t="s">
        <v>379</v>
      </c>
      <c r="X404" s="1" t="s">
        <v>1954</v>
      </c>
      <c r="Y404" s="1" t="s">
        <v>277</v>
      </c>
      <c r="Z404" s="31" t="s">
        <v>6625</v>
      </c>
      <c r="AA404" s="31" t="s">
        <v>444</v>
      </c>
      <c r="AB404" s="102" t="s">
        <v>925</v>
      </c>
      <c r="AC404" s="1" t="s">
        <v>1132</v>
      </c>
      <c r="AD404" s="98">
        <v>9937.2909698996664</v>
      </c>
      <c r="AE404" s="1" t="s">
        <v>275</v>
      </c>
      <c r="AF404" s="4">
        <v>11100.334448160536</v>
      </c>
      <c r="AG404" s="1" t="s">
        <v>1900</v>
      </c>
      <c r="AH404" s="1" t="s">
        <v>442</v>
      </c>
      <c r="AI404" s="1" t="s">
        <v>3082</v>
      </c>
      <c r="AJ404" s="1" t="s">
        <v>379</v>
      </c>
    </row>
    <row r="405" spans="1:36" ht="126" customHeight="1" x14ac:dyDescent="0.2">
      <c r="A405" s="123">
        <v>404</v>
      </c>
      <c r="B405" s="3" t="s">
        <v>490</v>
      </c>
      <c r="C405" s="2" t="s">
        <v>57</v>
      </c>
      <c r="D405" s="143"/>
      <c r="E405" s="108" t="s">
        <v>785</v>
      </c>
      <c r="F405" s="168" t="s">
        <v>443</v>
      </c>
      <c r="G405" s="22">
        <v>5</v>
      </c>
      <c r="H405" s="1" t="s">
        <v>1161</v>
      </c>
      <c r="I405" s="1" t="s">
        <v>4635</v>
      </c>
      <c r="J405" s="1" t="s">
        <v>796</v>
      </c>
      <c r="K405" s="1" t="s">
        <v>1894</v>
      </c>
      <c r="L405" s="42" t="s">
        <v>1899</v>
      </c>
      <c r="M405" s="48" t="s">
        <v>793</v>
      </c>
      <c r="N405" s="55" t="s">
        <v>1217</v>
      </c>
      <c r="O405" s="1" t="s">
        <v>794</v>
      </c>
      <c r="P405" s="1" t="s">
        <v>379</v>
      </c>
      <c r="Q405" s="1" t="s">
        <v>379</v>
      </c>
      <c r="R405" s="1" t="s">
        <v>953</v>
      </c>
      <c r="S405" s="1" t="s">
        <v>1508</v>
      </c>
      <c r="T405" s="1" t="s">
        <v>926</v>
      </c>
      <c r="U405" s="89" t="s">
        <v>379</v>
      </c>
      <c r="V405" s="1" t="s">
        <v>379</v>
      </c>
      <c r="W405" s="1" t="s">
        <v>379</v>
      </c>
      <c r="X405" s="1" t="s">
        <v>1954</v>
      </c>
      <c r="Y405" s="1" t="s">
        <v>277</v>
      </c>
      <c r="Z405" s="31" t="s">
        <v>6625</v>
      </c>
      <c r="AA405" s="31" t="s">
        <v>444</v>
      </c>
      <c r="AB405" s="102" t="s">
        <v>925</v>
      </c>
      <c r="AC405" s="1" t="s">
        <v>1132</v>
      </c>
      <c r="AD405" s="98">
        <v>7343.6454849498332</v>
      </c>
      <c r="AE405" s="1" t="s">
        <v>275</v>
      </c>
      <c r="AF405" s="4">
        <v>8131.2709030100341</v>
      </c>
      <c r="AG405" s="1" t="s">
        <v>1900</v>
      </c>
      <c r="AH405" s="1" t="s">
        <v>442</v>
      </c>
      <c r="AI405" s="1" t="s">
        <v>3082</v>
      </c>
      <c r="AJ405" s="1" t="s">
        <v>379</v>
      </c>
    </row>
    <row r="406" spans="1:36" ht="126" customHeight="1" x14ac:dyDescent="0.2">
      <c r="A406" s="123">
        <v>405</v>
      </c>
      <c r="B406" s="3" t="s">
        <v>490</v>
      </c>
      <c r="C406" s="2" t="s">
        <v>58</v>
      </c>
      <c r="D406" s="143"/>
      <c r="E406" s="108" t="s">
        <v>787</v>
      </c>
      <c r="F406" s="168" t="s">
        <v>443</v>
      </c>
      <c r="G406" s="22">
        <v>6</v>
      </c>
      <c r="H406" s="1" t="s">
        <v>1161</v>
      </c>
      <c r="I406" s="1" t="s">
        <v>4636</v>
      </c>
      <c r="J406" s="1" t="s">
        <v>796</v>
      </c>
      <c r="K406" s="1" t="s">
        <v>1896</v>
      </c>
      <c r="L406" s="42" t="s">
        <v>1898</v>
      </c>
      <c r="M406" s="48" t="s">
        <v>793</v>
      </c>
      <c r="N406" s="55" t="s">
        <v>1217</v>
      </c>
      <c r="O406" s="1" t="s">
        <v>794</v>
      </c>
      <c r="P406" s="1" t="s">
        <v>379</v>
      </c>
      <c r="Q406" s="1" t="s">
        <v>379</v>
      </c>
      <c r="R406" s="1" t="s">
        <v>953</v>
      </c>
      <c r="S406" s="1" t="s">
        <v>1508</v>
      </c>
      <c r="T406" s="1" t="s">
        <v>926</v>
      </c>
      <c r="U406" s="89" t="s">
        <v>379</v>
      </c>
      <c r="V406" s="1" t="s">
        <v>379</v>
      </c>
      <c r="W406" s="1" t="s">
        <v>379</v>
      </c>
      <c r="X406" s="1" t="s">
        <v>1954</v>
      </c>
      <c r="Y406" s="1" t="s">
        <v>277</v>
      </c>
      <c r="Z406" s="31" t="s">
        <v>6625</v>
      </c>
      <c r="AA406" s="31" t="s">
        <v>444</v>
      </c>
      <c r="AB406" s="102" t="s">
        <v>925</v>
      </c>
      <c r="AC406" s="1" t="s">
        <v>1132</v>
      </c>
      <c r="AD406" s="98">
        <v>7593.6454849498332</v>
      </c>
      <c r="AE406" s="1" t="s">
        <v>275</v>
      </c>
      <c r="AF406" s="4">
        <v>8474.9163879598673</v>
      </c>
      <c r="AG406" s="1" t="s">
        <v>1900</v>
      </c>
      <c r="AH406" s="1" t="s">
        <v>442</v>
      </c>
      <c r="AI406" s="1" t="s">
        <v>3082</v>
      </c>
      <c r="AJ406" s="1" t="s">
        <v>379</v>
      </c>
    </row>
    <row r="407" spans="1:36" ht="126" customHeight="1" x14ac:dyDescent="0.2">
      <c r="A407" s="123">
        <v>406</v>
      </c>
      <c r="B407" s="3" t="s">
        <v>490</v>
      </c>
      <c r="C407" s="2" t="s">
        <v>59</v>
      </c>
      <c r="D407" s="143"/>
      <c r="E407" s="108" t="s">
        <v>788</v>
      </c>
      <c r="F407" s="168" t="s">
        <v>443</v>
      </c>
      <c r="G407" s="22">
        <v>7</v>
      </c>
      <c r="H407" s="1" t="s">
        <v>1161</v>
      </c>
      <c r="I407" s="1" t="s">
        <v>4637</v>
      </c>
      <c r="J407" s="1" t="s">
        <v>796</v>
      </c>
      <c r="K407" s="1" t="s">
        <v>1895</v>
      </c>
      <c r="L407" s="42" t="s">
        <v>1897</v>
      </c>
      <c r="M407" s="48" t="s">
        <v>793</v>
      </c>
      <c r="N407" s="55" t="s">
        <v>1217</v>
      </c>
      <c r="O407" s="1" t="s">
        <v>794</v>
      </c>
      <c r="P407" s="1" t="s">
        <v>379</v>
      </c>
      <c r="Q407" s="1" t="s">
        <v>379</v>
      </c>
      <c r="R407" s="1" t="s">
        <v>953</v>
      </c>
      <c r="S407" s="1" t="s">
        <v>1508</v>
      </c>
      <c r="T407" s="1" t="s">
        <v>926</v>
      </c>
      <c r="U407" s="89" t="s">
        <v>379</v>
      </c>
      <c r="V407" s="1" t="s">
        <v>379</v>
      </c>
      <c r="W407" s="1" t="s">
        <v>379</v>
      </c>
      <c r="X407" s="1" t="s">
        <v>1954</v>
      </c>
      <c r="Y407" s="1" t="s">
        <v>277</v>
      </c>
      <c r="Z407" s="31" t="s">
        <v>6625</v>
      </c>
      <c r="AA407" s="31" t="s">
        <v>444</v>
      </c>
      <c r="AB407" s="102" t="s">
        <v>925</v>
      </c>
      <c r="AC407" s="1" t="s">
        <v>1132</v>
      </c>
      <c r="AD407" s="98">
        <v>9623.7458189999998</v>
      </c>
      <c r="AE407" s="1" t="s">
        <v>275</v>
      </c>
      <c r="AF407" s="4">
        <v>10505.016722408027</v>
      </c>
      <c r="AG407" s="1" t="s">
        <v>1900</v>
      </c>
      <c r="AH407" s="1" t="s">
        <v>442</v>
      </c>
      <c r="AI407" s="1" t="s">
        <v>3082</v>
      </c>
      <c r="AJ407" s="1" t="s">
        <v>379</v>
      </c>
    </row>
    <row r="408" spans="1:36" ht="126" customHeight="1" x14ac:dyDescent="0.2">
      <c r="A408" s="123">
        <v>407</v>
      </c>
      <c r="B408" s="3" t="s">
        <v>490</v>
      </c>
      <c r="C408" s="2" t="s">
        <v>60</v>
      </c>
      <c r="D408" s="143"/>
      <c r="E408" s="108" t="s">
        <v>789</v>
      </c>
      <c r="F408" s="168" t="s">
        <v>443</v>
      </c>
      <c r="G408" s="22">
        <v>10</v>
      </c>
      <c r="H408" s="1" t="s">
        <v>1161</v>
      </c>
      <c r="I408" s="1" t="s">
        <v>4633</v>
      </c>
      <c r="J408" s="1" t="s">
        <v>796</v>
      </c>
      <c r="K408" s="1" t="s">
        <v>783</v>
      </c>
      <c r="L408" s="42" t="s">
        <v>1893</v>
      </c>
      <c r="M408" s="48" t="s">
        <v>793</v>
      </c>
      <c r="N408" s="55" t="s">
        <v>1217</v>
      </c>
      <c r="O408" s="1" t="s">
        <v>794</v>
      </c>
      <c r="P408" s="1" t="s">
        <v>379</v>
      </c>
      <c r="Q408" s="1" t="s">
        <v>379</v>
      </c>
      <c r="R408" s="1" t="s">
        <v>953</v>
      </c>
      <c r="S408" s="1" t="s">
        <v>1508</v>
      </c>
      <c r="T408" s="1" t="s">
        <v>926</v>
      </c>
      <c r="U408" s="89" t="s">
        <v>379</v>
      </c>
      <c r="V408" s="1" t="s">
        <v>379</v>
      </c>
      <c r="W408" s="1" t="s">
        <v>379</v>
      </c>
      <c r="X408" s="1" t="s">
        <v>1954</v>
      </c>
      <c r="Y408" s="1" t="s">
        <v>277</v>
      </c>
      <c r="Z408" s="31" t="s">
        <v>6625</v>
      </c>
      <c r="AA408" s="31" t="s">
        <v>444</v>
      </c>
      <c r="AB408" s="102" t="s">
        <v>925</v>
      </c>
      <c r="AC408" s="1" t="s">
        <v>1132</v>
      </c>
      <c r="AD408" s="98">
        <v>10330.26756</v>
      </c>
      <c r="AE408" s="1" t="s">
        <v>275</v>
      </c>
      <c r="AF408" s="4">
        <v>11289.297658862877</v>
      </c>
      <c r="AG408" s="1" t="s">
        <v>1900</v>
      </c>
      <c r="AH408" s="1" t="s">
        <v>442</v>
      </c>
      <c r="AI408" s="1" t="s">
        <v>3082</v>
      </c>
      <c r="AJ408" s="1" t="s">
        <v>379</v>
      </c>
    </row>
    <row r="409" spans="1:36" ht="126" customHeight="1" x14ac:dyDescent="0.2">
      <c r="A409" s="123">
        <v>408</v>
      </c>
      <c r="B409" s="3" t="s">
        <v>490</v>
      </c>
      <c r="C409" s="2" t="s">
        <v>61</v>
      </c>
      <c r="D409" s="143"/>
      <c r="E409" s="108" t="s">
        <v>790</v>
      </c>
      <c r="F409" s="168" t="s">
        <v>443</v>
      </c>
      <c r="G409" s="22">
        <v>12</v>
      </c>
      <c r="H409" s="1" t="s">
        <v>1161</v>
      </c>
      <c r="I409" s="1" t="s">
        <v>4638</v>
      </c>
      <c r="J409" s="1" t="s">
        <v>796</v>
      </c>
      <c r="K409" s="1" t="s">
        <v>1889</v>
      </c>
      <c r="L409" s="42" t="s">
        <v>1892</v>
      </c>
      <c r="M409" s="48" t="s">
        <v>793</v>
      </c>
      <c r="N409" s="55" t="s">
        <v>1217</v>
      </c>
      <c r="O409" s="1" t="s">
        <v>794</v>
      </c>
      <c r="P409" s="1" t="s">
        <v>379</v>
      </c>
      <c r="Q409" s="1" t="s">
        <v>379</v>
      </c>
      <c r="R409" s="1" t="s">
        <v>953</v>
      </c>
      <c r="S409" s="1" t="s">
        <v>1508</v>
      </c>
      <c r="T409" s="1" t="s">
        <v>926</v>
      </c>
      <c r="U409" s="89" t="s">
        <v>379</v>
      </c>
      <c r="V409" s="1" t="s">
        <v>379</v>
      </c>
      <c r="W409" s="1" t="s">
        <v>379</v>
      </c>
      <c r="X409" s="1" t="s">
        <v>1954</v>
      </c>
      <c r="Y409" s="1" t="s">
        <v>277</v>
      </c>
      <c r="Z409" s="31" t="s">
        <v>6625</v>
      </c>
      <c r="AA409" s="31" t="s">
        <v>444</v>
      </c>
      <c r="AB409" s="102" t="s">
        <v>925</v>
      </c>
      <c r="AC409" s="1" t="s">
        <v>1132</v>
      </c>
      <c r="AD409" s="98">
        <v>12182.27425</v>
      </c>
      <c r="AE409" s="1" t="s">
        <v>275</v>
      </c>
      <c r="AF409" s="4">
        <v>13450.668896321071</v>
      </c>
      <c r="AG409" s="1" t="s">
        <v>1900</v>
      </c>
      <c r="AH409" s="1" t="s">
        <v>442</v>
      </c>
      <c r="AI409" s="1" t="s">
        <v>3082</v>
      </c>
      <c r="AJ409" s="1" t="s">
        <v>379</v>
      </c>
    </row>
    <row r="410" spans="1:36" ht="126" customHeight="1" x14ac:dyDescent="0.2">
      <c r="A410" s="123">
        <v>409</v>
      </c>
      <c r="B410" s="3" t="s">
        <v>490</v>
      </c>
      <c r="C410" s="2" t="s">
        <v>62</v>
      </c>
      <c r="D410" s="143"/>
      <c r="E410" s="108" t="s">
        <v>791</v>
      </c>
      <c r="F410" s="168" t="s">
        <v>443</v>
      </c>
      <c r="G410" s="22">
        <v>15</v>
      </c>
      <c r="H410" s="1" t="s">
        <v>1161</v>
      </c>
      <c r="I410" s="1" t="s">
        <v>4639</v>
      </c>
      <c r="J410" s="1" t="s">
        <v>796</v>
      </c>
      <c r="K410" s="1" t="s">
        <v>1888</v>
      </c>
      <c r="L410" s="42" t="s">
        <v>1891</v>
      </c>
      <c r="M410" s="48" t="s">
        <v>793</v>
      </c>
      <c r="N410" s="55" t="s">
        <v>1217</v>
      </c>
      <c r="O410" s="1" t="s">
        <v>794</v>
      </c>
      <c r="P410" s="1" t="s">
        <v>379</v>
      </c>
      <c r="Q410" s="1" t="s">
        <v>379</v>
      </c>
      <c r="R410" s="1" t="s">
        <v>953</v>
      </c>
      <c r="S410" s="1" t="s">
        <v>1508</v>
      </c>
      <c r="T410" s="1" t="s">
        <v>926</v>
      </c>
      <c r="U410" s="89" t="s">
        <v>379</v>
      </c>
      <c r="V410" s="1" t="s">
        <v>379</v>
      </c>
      <c r="W410" s="1" t="s">
        <v>379</v>
      </c>
      <c r="X410" s="1" t="s">
        <v>1954</v>
      </c>
      <c r="Y410" s="1" t="s">
        <v>1548</v>
      </c>
      <c r="Z410" s="31" t="s">
        <v>6625</v>
      </c>
      <c r="AA410" s="31" t="s">
        <v>444</v>
      </c>
      <c r="AB410" s="102" t="s">
        <v>925</v>
      </c>
      <c r="AC410" s="1" t="s">
        <v>1132</v>
      </c>
      <c r="AD410" s="98">
        <v>16162.20736</v>
      </c>
      <c r="AE410" s="1" t="s">
        <v>275</v>
      </c>
      <c r="AF410" s="4">
        <v>17945.652173913044</v>
      </c>
      <c r="AG410" s="1" t="s">
        <v>1900</v>
      </c>
      <c r="AH410" s="1" t="s">
        <v>442</v>
      </c>
      <c r="AI410" s="1" t="s">
        <v>3082</v>
      </c>
      <c r="AJ410" s="1" t="s">
        <v>379</v>
      </c>
    </row>
    <row r="411" spans="1:36" ht="126" customHeight="1" x14ac:dyDescent="0.2">
      <c r="A411" s="123">
        <v>410</v>
      </c>
      <c r="B411" s="3" t="s">
        <v>490</v>
      </c>
      <c r="C411" s="2" t="s">
        <v>782</v>
      </c>
      <c r="D411" s="143"/>
      <c r="E411" s="108" t="s">
        <v>792</v>
      </c>
      <c r="F411" s="168" t="s">
        <v>443</v>
      </c>
      <c r="G411" s="22">
        <v>20</v>
      </c>
      <c r="H411" s="1" t="s">
        <v>1161</v>
      </c>
      <c r="I411" s="1" t="s">
        <v>4640</v>
      </c>
      <c r="J411" s="1" t="s">
        <v>796</v>
      </c>
      <c r="K411" s="1" t="s">
        <v>1887</v>
      </c>
      <c r="L411" s="42" t="s">
        <v>1890</v>
      </c>
      <c r="M411" s="48" t="s">
        <v>793</v>
      </c>
      <c r="N411" s="55" t="s">
        <v>1217</v>
      </c>
      <c r="O411" s="1" t="s">
        <v>794</v>
      </c>
      <c r="P411" s="1" t="s">
        <v>379</v>
      </c>
      <c r="Q411" s="1" t="s">
        <v>379</v>
      </c>
      <c r="R411" s="1" t="s">
        <v>953</v>
      </c>
      <c r="S411" s="1" t="s">
        <v>1508</v>
      </c>
      <c r="T411" s="1" t="s">
        <v>926</v>
      </c>
      <c r="U411" s="89" t="s">
        <v>379</v>
      </c>
      <c r="V411" s="1" t="s">
        <v>379</v>
      </c>
      <c r="W411" s="1" t="s">
        <v>379</v>
      </c>
      <c r="X411" s="1" t="s">
        <v>1954</v>
      </c>
      <c r="Y411" s="1" t="s">
        <v>1548</v>
      </c>
      <c r="Z411" s="31" t="s">
        <v>6625</v>
      </c>
      <c r="AA411" s="31" t="s">
        <v>444</v>
      </c>
      <c r="AB411" s="102" t="s">
        <v>925</v>
      </c>
      <c r="AC411" s="1" t="s">
        <v>1132</v>
      </c>
      <c r="AD411" s="98">
        <v>17750.83612</v>
      </c>
      <c r="AE411" s="1" t="s">
        <v>275</v>
      </c>
      <c r="AF411" s="4">
        <v>19534.280936454852</v>
      </c>
      <c r="AG411" s="1" t="s">
        <v>1900</v>
      </c>
      <c r="AH411" s="1" t="s">
        <v>442</v>
      </c>
      <c r="AI411" s="1" t="s">
        <v>3082</v>
      </c>
      <c r="AJ411" s="1" t="s">
        <v>379</v>
      </c>
    </row>
    <row r="412" spans="1:36" ht="126" customHeight="1" x14ac:dyDescent="0.2">
      <c r="A412" s="123">
        <v>411</v>
      </c>
      <c r="B412" s="3" t="s">
        <v>108</v>
      </c>
      <c r="C412" s="2" t="s">
        <v>1904</v>
      </c>
      <c r="D412" s="143"/>
      <c r="E412" s="106" t="s">
        <v>1901</v>
      </c>
      <c r="F412" s="168" t="s">
        <v>2574</v>
      </c>
      <c r="G412" s="22">
        <v>5</v>
      </c>
      <c r="H412" s="1" t="s">
        <v>162</v>
      </c>
      <c r="I412" s="1" t="s">
        <v>2825</v>
      </c>
      <c r="J412" s="1" t="s">
        <v>350</v>
      </c>
      <c r="K412" s="1" t="s">
        <v>1902</v>
      </c>
      <c r="L412" s="42" t="s">
        <v>1619</v>
      </c>
      <c r="M412" s="48">
        <v>-22</v>
      </c>
      <c r="N412" s="55" t="s">
        <v>1905</v>
      </c>
      <c r="O412" s="1" t="s">
        <v>2813</v>
      </c>
      <c r="P412" s="1" t="s">
        <v>2814</v>
      </c>
      <c r="Q412" s="1" t="s">
        <v>1906</v>
      </c>
      <c r="R412" s="1" t="s">
        <v>1155</v>
      </c>
      <c r="S412" s="1" t="s">
        <v>1069</v>
      </c>
      <c r="T412" s="1" t="s">
        <v>632</v>
      </c>
      <c r="U412" s="89" t="s">
        <v>1907</v>
      </c>
      <c r="V412" s="1" t="s">
        <v>969</v>
      </c>
      <c r="W412" s="1" t="s">
        <v>303</v>
      </c>
      <c r="X412" s="1" t="s">
        <v>170</v>
      </c>
      <c r="Y412" s="1" t="s">
        <v>1903</v>
      </c>
      <c r="Z412" s="31" t="s">
        <v>634</v>
      </c>
      <c r="AA412" s="31" t="s">
        <v>635</v>
      </c>
      <c r="AB412" s="102" t="s">
        <v>2565</v>
      </c>
      <c r="AC412" s="19" t="s">
        <v>3625</v>
      </c>
      <c r="AD412" s="98">
        <v>5310.2006689999998</v>
      </c>
      <c r="AE412" s="1" t="s">
        <v>1490</v>
      </c>
      <c r="AF412" s="4">
        <v>15364.548494983279</v>
      </c>
      <c r="AG412" s="1" t="s">
        <v>1614</v>
      </c>
      <c r="AH412" s="1" t="s">
        <v>174</v>
      </c>
      <c r="AI412" s="1" t="s">
        <v>3082</v>
      </c>
      <c r="AJ412" s="1" t="s">
        <v>379</v>
      </c>
    </row>
    <row r="413" spans="1:36" ht="126" customHeight="1" x14ac:dyDescent="0.2">
      <c r="A413" s="123">
        <v>412</v>
      </c>
      <c r="B413" s="3" t="s">
        <v>1151</v>
      </c>
      <c r="C413" s="2" t="s">
        <v>229</v>
      </c>
      <c r="D413" s="143"/>
      <c r="E413" s="108" t="s">
        <v>1153</v>
      </c>
      <c r="F413" s="168" t="s">
        <v>1154</v>
      </c>
      <c r="G413" s="22">
        <v>6</v>
      </c>
      <c r="H413" s="1" t="s">
        <v>3671</v>
      </c>
      <c r="I413" s="1" t="s">
        <v>4544</v>
      </c>
      <c r="J413" s="1" t="s">
        <v>350</v>
      </c>
      <c r="K413" s="5" t="s">
        <v>231</v>
      </c>
      <c r="L413" s="42" t="s">
        <v>232</v>
      </c>
      <c r="M413" s="48">
        <v>-80</v>
      </c>
      <c r="N413" s="55" t="s">
        <v>233</v>
      </c>
      <c r="O413" s="1" t="s">
        <v>285</v>
      </c>
      <c r="P413" s="1" t="s">
        <v>379</v>
      </c>
      <c r="Q413" s="1" t="s">
        <v>379</v>
      </c>
      <c r="R413" s="1" t="s">
        <v>273</v>
      </c>
      <c r="S413" s="1" t="s">
        <v>274</v>
      </c>
      <c r="T413" s="1" t="s">
        <v>275</v>
      </c>
      <c r="U413" s="89" t="s">
        <v>379</v>
      </c>
      <c r="V413" s="1" t="s">
        <v>379</v>
      </c>
      <c r="W413" s="1" t="s">
        <v>379</v>
      </c>
      <c r="X413" s="1" t="s">
        <v>276</v>
      </c>
      <c r="Y413" s="1" t="s">
        <v>234</v>
      </c>
      <c r="Z413" s="31" t="s">
        <v>6625</v>
      </c>
      <c r="AA413" s="31" t="s">
        <v>1436</v>
      </c>
      <c r="AB413" s="102" t="s">
        <v>5625</v>
      </c>
      <c r="AC413" s="1" t="s">
        <v>1132</v>
      </c>
      <c r="AD413" s="98">
        <v>8085.2842810000002</v>
      </c>
      <c r="AE413" s="1" t="s">
        <v>275</v>
      </c>
      <c r="AF413" s="4">
        <v>11659.698996655519</v>
      </c>
      <c r="AG413" s="1"/>
      <c r="AH413" s="1" t="s">
        <v>174</v>
      </c>
      <c r="AI413" s="1" t="s">
        <v>3082</v>
      </c>
      <c r="AJ413" s="1" t="s">
        <v>379</v>
      </c>
    </row>
    <row r="414" spans="1:36" ht="126" customHeight="1" x14ac:dyDescent="0.2">
      <c r="A414" s="123">
        <v>413</v>
      </c>
      <c r="B414" s="3" t="s">
        <v>4971</v>
      </c>
      <c r="C414" s="92" t="s">
        <v>4972</v>
      </c>
      <c r="D414" s="145"/>
      <c r="E414" s="181" t="s">
        <v>4973</v>
      </c>
      <c r="F414" s="168" t="s">
        <v>5114</v>
      </c>
      <c r="G414" s="22">
        <v>6</v>
      </c>
      <c r="H414" s="1" t="s">
        <v>708</v>
      </c>
      <c r="I414" s="1" t="s">
        <v>4974</v>
      </c>
      <c r="J414" s="1" t="s">
        <v>4975</v>
      </c>
      <c r="K414" s="1" t="s">
        <v>4976</v>
      </c>
      <c r="L414" s="1" t="s">
        <v>4977</v>
      </c>
      <c r="M414" s="1" t="s">
        <v>4978</v>
      </c>
      <c r="N414" s="1" t="s">
        <v>379</v>
      </c>
      <c r="O414" s="1" t="s">
        <v>285</v>
      </c>
      <c r="P414" s="1" t="s">
        <v>379</v>
      </c>
      <c r="Q414" s="1" t="s">
        <v>379</v>
      </c>
      <c r="R414" s="1" t="s">
        <v>4979</v>
      </c>
      <c r="S414" s="67" t="s">
        <v>1508</v>
      </c>
      <c r="T414" s="1" t="s">
        <v>275</v>
      </c>
      <c r="U414" s="89" t="s">
        <v>379</v>
      </c>
      <c r="V414" s="1" t="s">
        <v>379</v>
      </c>
      <c r="W414" s="1" t="s">
        <v>379</v>
      </c>
      <c r="X414" s="1" t="s">
        <v>4980</v>
      </c>
      <c r="Y414" s="1" t="s">
        <v>957</v>
      </c>
      <c r="Z414" s="97" t="s">
        <v>6625</v>
      </c>
      <c r="AA414" s="97" t="s">
        <v>1436</v>
      </c>
      <c r="AB414" s="102" t="s">
        <v>5115</v>
      </c>
      <c r="AC414" s="1" t="s">
        <v>4360</v>
      </c>
      <c r="AD414" s="98">
        <v>9340.3010030000005</v>
      </c>
      <c r="AE414" s="1" t="s">
        <v>4981</v>
      </c>
      <c r="AF414" s="4">
        <v>10840.301003344483</v>
      </c>
      <c r="AG414" s="1" t="s">
        <v>1508</v>
      </c>
      <c r="AH414" s="1" t="s">
        <v>159</v>
      </c>
      <c r="AI414" s="1" t="s">
        <v>3082</v>
      </c>
      <c r="AJ414" s="1" t="s">
        <v>379</v>
      </c>
    </row>
    <row r="415" spans="1:36" ht="126" customHeight="1" x14ac:dyDescent="0.2">
      <c r="A415" s="123">
        <v>414</v>
      </c>
      <c r="B415" s="3" t="s">
        <v>3299</v>
      </c>
      <c r="C415" s="2" t="s">
        <v>937</v>
      </c>
      <c r="D415" s="143"/>
      <c r="E415" s="108" t="s">
        <v>938</v>
      </c>
      <c r="F415" s="168" t="s">
        <v>3382</v>
      </c>
      <c r="G415" s="22">
        <v>8</v>
      </c>
      <c r="H415" s="1" t="s">
        <v>1036</v>
      </c>
      <c r="I415" s="1" t="s">
        <v>1853</v>
      </c>
      <c r="J415" s="1" t="s">
        <v>939</v>
      </c>
      <c r="K415" s="1" t="s">
        <v>1852</v>
      </c>
      <c r="L415" s="42" t="s">
        <v>284</v>
      </c>
      <c r="M415" s="48">
        <v>-5</v>
      </c>
      <c r="N415" s="55" t="s">
        <v>1434</v>
      </c>
      <c r="O415" s="1" t="s">
        <v>285</v>
      </c>
      <c r="P415" s="1" t="s">
        <v>379</v>
      </c>
      <c r="Q415" s="1" t="s">
        <v>1854</v>
      </c>
      <c r="R415" s="1" t="s">
        <v>1850</v>
      </c>
      <c r="S415" s="1" t="s">
        <v>1069</v>
      </c>
      <c r="T415" s="1" t="s">
        <v>632</v>
      </c>
      <c r="U415" s="89" t="s">
        <v>3302</v>
      </c>
      <c r="V415" s="1" t="s">
        <v>155</v>
      </c>
      <c r="W415" s="17" t="s">
        <v>3304</v>
      </c>
      <c r="X415" s="1" t="s">
        <v>170</v>
      </c>
      <c r="Y415" s="1" t="s">
        <v>653</v>
      </c>
      <c r="Z415" s="31" t="s">
        <v>634</v>
      </c>
      <c r="AA415" s="31" t="s">
        <v>635</v>
      </c>
      <c r="AB415" s="102" t="s">
        <v>3383</v>
      </c>
      <c r="AC415" s="19" t="s">
        <v>3625</v>
      </c>
      <c r="AD415" s="98">
        <v>5015.0501670000003</v>
      </c>
      <c r="AE415" s="17" t="s">
        <v>3306</v>
      </c>
      <c r="AF415" s="4">
        <v>14140.46822742475</v>
      </c>
      <c r="AG415" s="17" t="s">
        <v>1855</v>
      </c>
      <c r="AH415" s="1" t="s">
        <v>159</v>
      </c>
      <c r="AI415" s="1" t="s">
        <v>3082</v>
      </c>
      <c r="AJ415" s="1" t="s">
        <v>379</v>
      </c>
    </row>
    <row r="416" spans="1:36" ht="126" customHeight="1" x14ac:dyDescent="0.2">
      <c r="A416" s="123">
        <v>415</v>
      </c>
      <c r="B416" s="3" t="s">
        <v>1368</v>
      </c>
      <c r="C416" s="2" t="s">
        <v>1369</v>
      </c>
      <c r="D416" s="143"/>
      <c r="E416" s="108" t="s">
        <v>1370</v>
      </c>
      <c r="F416" s="168" t="s">
        <v>1371</v>
      </c>
      <c r="G416" s="22">
        <v>4</v>
      </c>
      <c r="H416" s="1" t="s">
        <v>708</v>
      </c>
      <c r="I416" s="1" t="s">
        <v>1375</v>
      </c>
      <c r="J416" s="1" t="s">
        <v>1508</v>
      </c>
      <c r="K416" s="1" t="s">
        <v>1376</v>
      </c>
      <c r="L416" s="42" t="s">
        <v>1377</v>
      </c>
      <c r="M416" s="48">
        <v>-120</v>
      </c>
      <c r="N416" s="55" t="s">
        <v>1508</v>
      </c>
      <c r="O416" s="1" t="s">
        <v>1374</v>
      </c>
      <c r="P416" s="1" t="s">
        <v>379</v>
      </c>
      <c r="Q416" s="1" t="s">
        <v>379</v>
      </c>
      <c r="R416" s="1" t="s">
        <v>1373</v>
      </c>
      <c r="S416" s="1" t="s">
        <v>1340</v>
      </c>
      <c r="T416" s="1" t="s">
        <v>551</v>
      </c>
      <c r="U416" s="89" t="s">
        <v>1342</v>
      </c>
      <c r="V416" s="1" t="s">
        <v>1953</v>
      </c>
      <c r="W416" s="1" t="s">
        <v>1341</v>
      </c>
      <c r="X416" s="1" t="s">
        <v>1851</v>
      </c>
      <c r="Y416" s="1" t="s">
        <v>1343</v>
      </c>
      <c r="Z416" s="31" t="s">
        <v>6625</v>
      </c>
      <c r="AA416" s="31" t="s">
        <v>635</v>
      </c>
      <c r="AB416" s="102" t="s">
        <v>1372</v>
      </c>
      <c r="AC416" s="1" t="s">
        <v>1132</v>
      </c>
      <c r="AD416" s="98">
        <v>7996.6555179999996</v>
      </c>
      <c r="AE416" s="1" t="s">
        <v>1345</v>
      </c>
      <c r="AF416" s="4" t="s">
        <v>5379</v>
      </c>
      <c r="AG416" s="1" t="s">
        <v>1344</v>
      </c>
      <c r="AH416" s="1" t="s">
        <v>159</v>
      </c>
      <c r="AI416" s="1" t="s">
        <v>3082</v>
      </c>
      <c r="AJ416" s="1" t="s">
        <v>379</v>
      </c>
    </row>
    <row r="417" spans="1:36" ht="126" customHeight="1" x14ac:dyDescent="0.2">
      <c r="A417" s="123">
        <v>416</v>
      </c>
      <c r="B417" s="3" t="s">
        <v>1091</v>
      </c>
      <c r="C417" s="2" t="s">
        <v>731</v>
      </c>
      <c r="D417" s="146"/>
      <c r="E417" s="106" t="s">
        <v>2400</v>
      </c>
      <c r="F417" s="168" t="s">
        <v>2108</v>
      </c>
      <c r="G417" s="22">
        <v>3</v>
      </c>
      <c r="H417" s="1" t="s">
        <v>708</v>
      </c>
      <c r="I417" s="1" t="s">
        <v>2113</v>
      </c>
      <c r="J417" s="1" t="s">
        <v>552</v>
      </c>
      <c r="K417" s="1" t="s">
        <v>2117</v>
      </c>
      <c r="L417" s="42" t="s">
        <v>895</v>
      </c>
      <c r="M417" s="48" t="s">
        <v>3015</v>
      </c>
      <c r="N417" s="55" t="s">
        <v>1508</v>
      </c>
      <c r="O417" s="1" t="s">
        <v>285</v>
      </c>
      <c r="P417" s="1" t="s">
        <v>379</v>
      </c>
      <c r="Q417" s="1" t="s">
        <v>379</v>
      </c>
      <c r="R417" s="1" t="s">
        <v>379</v>
      </c>
      <c r="S417" s="1" t="s">
        <v>1508</v>
      </c>
      <c r="T417" s="1" t="s">
        <v>275</v>
      </c>
      <c r="U417" s="89" t="s">
        <v>379</v>
      </c>
      <c r="V417" s="1" t="s">
        <v>379</v>
      </c>
      <c r="W417" s="1" t="s">
        <v>379</v>
      </c>
      <c r="X417" s="1" t="s">
        <v>239</v>
      </c>
      <c r="Y417" s="1" t="s">
        <v>957</v>
      </c>
      <c r="Z417" s="31" t="s">
        <v>6625</v>
      </c>
      <c r="AA417" s="31" t="s">
        <v>1436</v>
      </c>
      <c r="AB417" s="1" t="s">
        <v>729</v>
      </c>
      <c r="AC417" s="1" t="s">
        <v>1132</v>
      </c>
      <c r="AD417" s="98" t="s">
        <v>5598</v>
      </c>
      <c r="AE417" s="1" t="s">
        <v>905</v>
      </c>
      <c r="AF417" s="4" t="s">
        <v>1791</v>
      </c>
      <c r="AG417" s="1" t="s">
        <v>323</v>
      </c>
      <c r="AH417" s="1" t="s">
        <v>159</v>
      </c>
      <c r="AI417" s="107" t="s">
        <v>2207</v>
      </c>
      <c r="AJ417" s="131">
        <v>46142</v>
      </c>
    </row>
    <row r="418" spans="1:36" ht="126" customHeight="1" x14ac:dyDescent="0.2">
      <c r="A418" s="123">
        <v>417</v>
      </c>
      <c r="B418" s="3" t="s">
        <v>1091</v>
      </c>
      <c r="C418" s="2" t="s">
        <v>732</v>
      </c>
      <c r="D418" s="146"/>
      <c r="E418" s="106" t="s">
        <v>2401</v>
      </c>
      <c r="F418" s="168" t="s">
        <v>2108</v>
      </c>
      <c r="G418" s="22">
        <v>4</v>
      </c>
      <c r="H418" s="1" t="s">
        <v>708</v>
      </c>
      <c r="I418" s="1" t="s">
        <v>2114</v>
      </c>
      <c r="J418" s="1" t="s">
        <v>553</v>
      </c>
      <c r="K418" s="1" t="s">
        <v>887</v>
      </c>
      <c r="L418" s="42" t="s">
        <v>896</v>
      </c>
      <c r="M418" s="48" t="s">
        <v>3015</v>
      </c>
      <c r="N418" s="55" t="s">
        <v>1508</v>
      </c>
      <c r="O418" s="1" t="s">
        <v>285</v>
      </c>
      <c r="P418" s="1" t="s">
        <v>379</v>
      </c>
      <c r="Q418" s="1" t="s">
        <v>379</v>
      </c>
      <c r="R418" s="1" t="s">
        <v>379</v>
      </c>
      <c r="S418" s="1" t="s">
        <v>1508</v>
      </c>
      <c r="T418" s="1" t="s">
        <v>275</v>
      </c>
      <c r="U418" s="89" t="s">
        <v>379</v>
      </c>
      <c r="V418" s="1" t="s">
        <v>379</v>
      </c>
      <c r="W418" s="1" t="s">
        <v>379</v>
      </c>
      <c r="X418" s="1" t="s">
        <v>239</v>
      </c>
      <c r="Y418" s="1" t="s">
        <v>957</v>
      </c>
      <c r="Z418" s="31" t="s">
        <v>6625</v>
      </c>
      <c r="AA418" s="31" t="s">
        <v>1436</v>
      </c>
      <c r="AB418" s="1" t="s">
        <v>729</v>
      </c>
      <c r="AC418" s="1" t="s">
        <v>1132</v>
      </c>
      <c r="AD418" s="98" t="s">
        <v>5598</v>
      </c>
      <c r="AE418" s="1" t="s">
        <v>905</v>
      </c>
      <c r="AF418" s="4" t="s">
        <v>1791</v>
      </c>
      <c r="AG418" s="1" t="s">
        <v>447</v>
      </c>
      <c r="AH418" s="1" t="s">
        <v>159</v>
      </c>
      <c r="AI418" s="107" t="s">
        <v>2207</v>
      </c>
      <c r="AJ418" s="131">
        <v>46142</v>
      </c>
    </row>
    <row r="419" spans="1:36" ht="126" customHeight="1" x14ac:dyDescent="0.2">
      <c r="A419" s="123">
        <v>418</v>
      </c>
      <c r="B419" s="3" t="s">
        <v>1091</v>
      </c>
      <c r="C419" s="2" t="s">
        <v>733</v>
      </c>
      <c r="D419" s="146"/>
      <c r="E419" s="106" t="s">
        <v>2402</v>
      </c>
      <c r="F419" s="168" t="s">
        <v>2108</v>
      </c>
      <c r="G419" s="22">
        <v>6</v>
      </c>
      <c r="H419" s="1" t="s">
        <v>708</v>
      </c>
      <c r="I419" s="1" t="s">
        <v>1346</v>
      </c>
      <c r="J419" s="1" t="s">
        <v>553</v>
      </c>
      <c r="K419" s="1" t="s">
        <v>889</v>
      </c>
      <c r="L419" s="42" t="s">
        <v>897</v>
      </c>
      <c r="M419" s="48" t="s">
        <v>3015</v>
      </c>
      <c r="N419" s="55" t="s">
        <v>1508</v>
      </c>
      <c r="O419" s="1" t="s">
        <v>2110</v>
      </c>
      <c r="P419" s="1" t="s">
        <v>379</v>
      </c>
      <c r="Q419" s="1" t="s">
        <v>379</v>
      </c>
      <c r="R419" s="1" t="s">
        <v>379</v>
      </c>
      <c r="S419" s="1" t="s">
        <v>555</v>
      </c>
      <c r="T419" s="1" t="s">
        <v>632</v>
      </c>
      <c r="U419" s="89" t="s">
        <v>379</v>
      </c>
      <c r="V419" s="1" t="s">
        <v>379</v>
      </c>
      <c r="W419" s="1" t="s">
        <v>379</v>
      </c>
      <c r="X419" s="1" t="s">
        <v>239</v>
      </c>
      <c r="Y419" s="1" t="s">
        <v>957</v>
      </c>
      <c r="Z419" s="31" t="s">
        <v>6625</v>
      </c>
      <c r="AA419" s="31" t="s">
        <v>1436</v>
      </c>
      <c r="AB419" s="1" t="s">
        <v>2109</v>
      </c>
      <c r="AC419" s="1" t="s">
        <v>1132</v>
      </c>
      <c r="AD419" s="98" t="s">
        <v>5599</v>
      </c>
      <c r="AE419" s="1" t="s">
        <v>904</v>
      </c>
      <c r="AF419" s="4" t="s">
        <v>1791</v>
      </c>
      <c r="AG419" s="1" t="s">
        <v>447</v>
      </c>
      <c r="AH419" s="1" t="s">
        <v>159</v>
      </c>
      <c r="AI419" s="107" t="s">
        <v>2207</v>
      </c>
      <c r="AJ419" s="131">
        <v>46142</v>
      </c>
    </row>
    <row r="420" spans="1:36" ht="126" customHeight="1" x14ac:dyDescent="0.2">
      <c r="A420" s="123">
        <v>419</v>
      </c>
      <c r="B420" s="3" t="s">
        <v>1091</v>
      </c>
      <c r="C420" s="2" t="s">
        <v>734</v>
      </c>
      <c r="D420" s="146"/>
      <c r="E420" s="106" t="s">
        <v>2403</v>
      </c>
      <c r="F420" s="168" t="s">
        <v>2108</v>
      </c>
      <c r="G420" s="22">
        <v>8</v>
      </c>
      <c r="H420" s="1" t="s">
        <v>708</v>
      </c>
      <c r="I420" s="1" t="s">
        <v>1347</v>
      </c>
      <c r="J420" s="1" t="s">
        <v>553</v>
      </c>
      <c r="K420" s="1" t="s">
        <v>890</v>
      </c>
      <c r="L420" s="42" t="s">
        <v>898</v>
      </c>
      <c r="M420" s="48" t="s">
        <v>3015</v>
      </c>
      <c r="N420" s="55" t="s">
        <v>1508</v>
      </c>
      <c r="O420" s="1" t="s">
        <v>2110</v>
      </c>
      <c r="P420" s="1" t="s">
        <v>379</v>
      </c>
      <c r="Q420" s="1" t="s">
        <v>379</v>
      </c>
      <c r="R420" s="1" t="s">
        <v>379</v>
      </c>
      <c r="S420" s="1" t="s">
        <v>555</v>
      </c>
      <c r="T420" s="1" t="s">
        <v>632</v>
      </c>
      <c r="U420" s="89" t="s">
        <v>379</v>
      </c>
      <c r="V420" s="1" t="s">
        <v>379</v>
      </c>
      <c r="W420" s="1" t="s">
        <v>379</v>
      </c>
      <c r="X420" s="1" t="s">
        <v>239</v>
      </c>
      <c r="Y420" s="1" t="s">
        <v>957</v>
      </c>
      <c r="Z420" s="31" t="s">
        <v>6625</v>
      </c>
      <c r="AA420" s="31" t="s">
        <v>1436</v>
      </c>
      <c r="AB420" s="1" t="s">
        <v>2109</v>
      </c>
      <c r="AC420" s="1" t="s">
        <v>1132</v>
      </c>
      <c r="AD420" s="98" t="s">
        <v>5600</v>
      </c>
      <c r="AE420" s="1" t="s">
        <v>904</v>
      </c>
      <c r="AF420" s="4" t="s">
        <v>1791</v>
      </c>
      <c r="AG420" s="1" t="s">
        <v>447</v>
      </c>
      <c r="AH420" s="1" t="s">
        <v>159</v>
      </c>
      <c r="AI420" s="107" t="s">
        <v>2207</v>
      </c>
      <c r="AJ420" s="131">
        <v>46142</v>
      </c>
    </row>
    <row r="421" spans="1:36" ht="126" customHeight="1" x14ac:dyDescent="0.2">
      <c r="A421" s="123">
        <v>420</v>
      </c>
      <c r="B421" s="3" t="s">
        <v>1091</v>
      </c>
      <c r="C421" s="2" t="s">
        <v>735</v>
      </c>
      <c r="D421" s="146"/>
      <c r="E421" s="106" t="s">
        <v>2404</v>
      </c>
      <c r="F421" s="168" t="s">
        <v>2108</v>
      </c>
      <c r="G421" s="22">
        <v>10</v>
      </c>
      <c r="H421" s="1" t="s">
        <v>708</v>
      </c>
      <c r="I421" s="1" t="s">
        <v>1348</v>
      </c>
      <c r="J421" s="1" t="s">
        <v>553</v>
      </c>
      <c r="K421" s="1" t="s">
        <v>891</v>
      </c>
      <c r="L421" s="42" t="s">
        <v>899</v>
      </c>
      <c r="M421" s="48" t="s">
        <v>3015</v>
      </c>
      <c r="N421" s="55" t="s">
        <v>1508</v>
      </c>
      <c r="O421" s="1" t="s">
        <v>2110</v>
      </c>
      <c r="P421" s="1" t="s">
        <v>379</v>
      </c>
      <c r="Q421" s="1" t="s">
        <v>379</v>
      </c>
      <c r="R421" s="1" t="s">
        <v>379</v>
      </c>
      <c r="S421" s="1" t="s">
        <v>555</v>
      </c>
      <c r="T421" s="1" t="s">
        <v>632</v>
      </c>
      <c r="U421" s="89" t="s">
        <v>379</v>
      </c>
      <c r="V421" s="1" t="s">
        <v>379</v>
      </c>
      <c r="W421" s="1" t="s">
        <v>379</v>
      </c>
      <c r="X421" s="1" t="s">
        <v>239</v>
      </c>
      <c r="Y421" s="1" t="s">
        <v>957</v>
      </c>
      <c r="Z421" s="31" t="s">
        <v>6625</v>
      </c>
      <c r="AA421" s="31" t="s">
        <v>1436</v>
      </c>
      <c r="AB421" s="1" t="s">
        <v>2109</v>
      </c>
      <c r="AC421" s="1" t="s">
        <v>1132</v>
      </c>
      <c r="AD421" s="98" t="s">
        <v>5601</v>
      </c>
      <c r="AE421" s="1" t="s">
        <v>904</v>
      </c>
      <c r="AF421" s="4" t="s">
        <v>1791</v>
      </c>
      <c r="AG421" s="1" t="s">
        <v>447</v>
      </c>
      <c r="AH421" s="1" t="s">
        <v>159</v>
      </c>
      <c r="AI421" s="107" t="s">
        <v>2207</v>
      </c>
      <c r="AJ421" s="131">
        <v>46142</v>
      </c>
    </row>
    <row r="422" spans="1:36" ht="126" customHeight="1" x14ac:dyDescent="0.2">
      <c r="A422" s="123">
        <v>421</v>
      </c>
      <c r="B422" s="3" t="s">
        <v>1091</v>
      </c>
      <c r="C422" s="2" t="s">
        <v>736</v>
      </c>
      <c r="D422" s="146"/>
      <c r="E422" s="106" t="s">
        <v>2405</v>
      </c>
      <c r="F422" s="168" t="s">
        <v>2108</v>
      </c>
      <c r="G422" s="22">
        <v>12</v>
      </c>
      <c r="H422" s="1" t="s">
        <v>708</v>
      </c>
      <c r="I422" s="1" t="s">
        <v>2797</v>
      </c>
      <c r="J422" s="1" t="s">
        <v>553</v>
      </c>
      <c r="K422" s="1" t="s">
        <v>892</v>
      </c>
      <c r="L422" s="42" t="s">
        <v>900</v>
      </c>
      <c r="M422" s="48" t="s">
        <v>3015</v>
      </c>
      <c r="N422" s="55" t="s">
        <v>1508</v>
      </c>
      <c r="O422" s="1" t="s">
        <v>556</v>
      </c>
      <c r="P422" s="1" t="s">
        <v>379</v>
      </c>
      <c r="Q422" s="1" t="s">
        <v>379</v>
      </c>
      <c r="R422" s="1" t="s">
        <v>379</v>
      </c>
      <c r="S422" s="1" t="s">
        <v>555</v>
      </c>
      <c r="T422" s="1" t="s">
        <v>632</v>
      </c>
      <c r="U422" s="89" t="s">
        <v>379</v>
      </c>
      <c r="V422" s="1" t="s">
        <v>379</v>
      </c>
      <c r="W422" s="1" t="s">
        <v>379</v>
      </c>
      <c r="X422" s="1" t="s">
        <v>239</v>
      </c>
      <c r="Y422" s="1" t="s">
        <v>957</v>
      </c>
      <c r="Z422" s="31" t="s">
        <v>6625</v>
      </c>
      <c r="AA422" s="31" t="s">
        <v>1436</v>
      </c>
      <c r="AB422" s="1" t="s">
        <v>729</v>
      </c>
      <c r="AC422" s="1" t="s">
        <v>1132</v>
      </c>
      <c r="AD422" s="98" t="s">
        <v>5602</v>
      </c>
      <c r="AE422" s="1" t="s">
        <v>906</v>
      </c>
      <c r="AF422" s="4" t="s">
        <v>1791</v>
      </c>
      <c r="AG422" s="1" t="s">
        <v>447</v>
      </c>
      <c r="AH422" s="1" t="s">
        <v>159</v>
      </c>
      <c r="AI422" s="107" t="s">
        <v>2207</v>
      </c>
      <c r="AJ422" s="131">
        <v>46142</v>
      </c>
    </row>
    <row r="423" spans="1:36" ht="126" customHeight="1" x14ac:dyDescent="0.2">
      <c r="A423" s="123">
        <v>422</v>
      </c>
      <c r="B423" s="3" t="s">
        <v>1091</v>
      </c>
      <c r="C423" s="2" t="s">
        <v>737</v>
      </c>
      <c r="D423" s="146"/>
      <c r="E423" s="106" t="s">
        <v>2406</v>
      </c>
      <c r="F423" s="168" t="s">
        <v>2108</v>
      </c>
      <c r="G423" s="22">
        <v>16</v>
      </c>
      <c r="H423" s="1" t="s">
        <v>708</v>
      </c>
      <c r="I423" s="1" t="s">
        <v>2115</v>
      </c>
      <c r="J423" s="1" t="s">
        <v>552</v>
      </c>
      <c r="K423" s="1" t="s">
        <v>893</v>
      </c>
      <c r="L423" s="42" t="s">
        <v>901</v>
      </c>
      <c r="M423" s="48" t="s">
        <v>3015</v>
      </c>
      <c r="N423" s="55" t="s">
        <v>1508</v>
      </c>
      <c r="O423" s="1" t="s">
        <v>556</v>
      </c>
      <c r="P423" s="1" t="s">
        <v>379</v>
      </c>
      <c r="Q423" s="1" t="s">
        <v>379</v>
      </c>
      <c r="R423" s="1" t="s">
        <v>379</v>
      </c>
      <c r="S423" s="1" t="s">
        <v>555</v>
      </c>
      <c r="T423" s="1" t="s">
        <v>632</v>
      </c>
      <c r="U423" s="89" t="s">
        <v>379</v>
      </c>
      <c r="V423" s="1" t="s">
        <v>379</v>
      </c>
      <c r="W423" s="1" t="s">
        <v>379</v>
      </c>
      <c r="X423" s="1" t="s">
        <v>239</v>
      </c>
      <c r="Y423" s="1" t="s">
        <v>957</v>
      </c>
      <c r="Z423" s="31" t="s">
        <v>6625</v>
      </c>
      <c r="AA423" s="31" t="s">
        <v>1436</v>
      </c>
      <c r="AB423" s="1" t="s">
        <v>729</v>
      </c>
      <c r="AC423" s="1" t="s">
        <v>1132</v>
      </c>
      <c r="AD423" s="98" t="s">
        <v>5603</v>
      </c>
      <c r="AE423" s="1" t="s">
        <v>906</v>
      </c>
      <c r="AF423" s="4" t="s">
        <v>1791</v>
      </c>
      <c r="AG423" s="1" t="s">
        <v>447</v>
      </c>
      <c r="AH423" s="1" t="s">
        <v>159</v>
      </c>
      <c r="AI423" s="107" t="s">
        <v>2207</v>
      </c>
      <c r="AJ423" s="131">
        <v>46142</v>
      </c>
    </row>
    <row r="424" spans="1:36" ht="126" customHeight="1" x14ac:dyDescent="0.2">
      <c r="A424" s="123">
        <v>423</v>
      </c>
      <c r="B424" s="3" t="s">
        <v>1091</v>
      </c>
      <c r="C424" s="2" t="s">
        <v>738</v>
      </c>
      <c r="D424" s="146"/>
      <c r="E424" s="106" t="s">
        <v>2407</v>
      </c>
      <c r="F424" s="168" t="s">
        <v>2108</v>
      </c>
      <c r="G424" s="22">
        <v>20</v>
      </c>
      <c r="H424" s="1" t="s">
        <v>708</v>
      </c>
      <c r="I424" s="1" t="s">
        <v>2116</v>
      </c>
      <c r="J424" s="1" t="s">
        <v>553</v>
      </c>
      <c r="K424" s="1" t="s">
        <v>894</v>
      </c>
      <c r="L424" s="42" t="s">
        <v>902</v>
      </c>
      <c r="M424" s="48" t="s">
        <v>3015</v>
      </c>
      <c r="N424" s="55" t="s">
        <v>1508</v>
      </c>
      <c r="O424" s="1" t="s">
        <v>556</v>
      </c>
      <c r="P424" s="1" t="s">
        <v>379</v>
      </c>
      <c r="Q424" s="1" t="s">
        <v>379</v>
      </c>
      <c r="R424" s="1" t="s">
        <v>379</v>
      </c>
      <c r="S424" s="1" t="s">
        <v>555</v>
      </c>
      <c r="T424" s="1" t="s">
        <v>632</v>
      </c>
      <c r="U424" s="89" t="s">
        <v>379</v>
      </c>
      <c r="V424" s="1" t="s">
        <v>379</v>
      </c>
      <c r="W424" s="1" t="s">
        <v>379</v>
      </c>
      <c r="X424" s="1" t="s">
        <v>239</v>
      </c>
      <c r="Y424" s="1" t="s">
        <v>957</v>
      </c>
      <c r="Z424" s="31" t="s">
        <v>6625</v>
      </c>
      <c r="AA424" s="31" t="s">
        <v>1436</v>
      </c>
      <c r="AB424" s="1" t="s">
        <v>729</v>
      </c>
      <c r="AC424" s="1" t="s">
        <v>1132</v>
      </c>
      <c r="AD424" s="98" t="s">
        <v>5604</v>
      </c>
      <c r="AE424" s="1" t="s">
        <v>906</v>
      </c>
      <c r="AF424" s="4" t="s">
        <v>1791</v>
      </c>
      <c r="AG424" s="1" t="s">
        <v>447</v>
      </c>
      <c r="AH424" s="1" t="s">
        <v>159</v>
      </c>
      <c r="AI424" s="107" t="s">
        <v>2207</v>
      </c>
      <c r="AJ424" s="131">
        <v>46142</v>
      </c>
    </row>
    <row r="425" spans="1:36" ht="126" customHeight="1" x14ac:dyDescent="0.2">
      <c r="A425" s="123">
        <v>424</v>
      </c>
      <c r="B425" s="3" t="s">
        <v>587</v>
      </c>
      <c r="C425" s="2" t="s">
        <v>75</v>
      </c>
      <c r="D425" s="144"/>
      <c r="E425" s="108" t="s">
        <v>2408</v>
      </c>
      <c r="F425" s="168" t="s">
        <v>2650</v>
      </c>
      <c r="G425" s="22">
        <v>5</v>
      </c>
      <c r="H425" s="1" t="s">
        <v>1036</v>
      </c>
      <c r="I425" s="1" t="s">
        <v>2918</v>
      </c>
      <c r="J425" s="1" t="s">
        <v>163</v>
      </c>
      <c r="K425" s="1" t="s">
        <v>2862</v>
      </c>
      <c r="L425" s="42" t="s">
        <v>2933</v>
      </c>
      <c r="M425" s="48">
        <v>-7</v>
      </c>
      <c r="N425" s="55" t="s">
        <v>1217</v>
      </c>
      <c r="O425" s="1" t="s">
        <v>1709</v>
      </c>
      <c r="P425" s="1" t="s">
        <v>379</v>
      </c>
      <c r="Q425" s="1" t="s">
        <v>2938</v>
      </c>
      <c r="R425" s="1" t="s">
        <v>820</v>
      </c>
      <c r="S425" s="1" t="s">
        <v>590</v>
      </c>
      <c r="T425" s="1" t="s">
        <v>632</v>
      </c>
      <c r="U425" s="89" t="s">
        <v>76</v>
      </c>
      <c r="V425" s="1" t="s">
        <v>2921</v>
      </c>
      <c r="W425" s="1" t="s">
        <v>2923</v>
      </c>
      <c r="X425" s="1" t="s">
        <v>170</v>
      </c>
      <c r="Y425" s="1" t="s">
        <v>1481</v>
      </c>
      <c r="Z425" s="31" t="s">
        <v>634</v>
      </c>
      <c r="AA425" s="31" t="s">
        <v>635</v>
      </c>
      <c r="AB425" s="102" t="s">
        <v>2861</v>
      </c>
      <c r="AC425" s="1" t="s">
        <v>3670</v>
      </c>
      <c r="AD425" s="98">
        <v>5399.6655520000004</v>
      </c>
      <c r="AE425" s="1" t="s">
        <v>1032</v>
      </c>
      <c r="AF425" s="4" t="s">
        <v>5380</v>
      </c>
      <c r="AG425" s="110" t="s">
        <v>1505</v>
      </c>
      <c r="AH425" s="1" t="s">
        <v>335</v>
      </c>
      <c r="AI425" s="1" t="s">
        <v>3082</v>
      </c>
      <c r="AJ425" s="1" t="s">
        <v>379</v>
      </c>
    </row>
    <row r="426" spans="1:36" ht="126" customHeight="1" x14ac:dyDescent="0.2">
      <c r="A426" s="123">
        <v>425</v>
      </c>
      <c r="B426" s="3" t="s">
        <v>587</v>
      </c>
      <c r="C426" s="2" t="s">
        <v>75</v>
      </c>
      <c r="D426" s="144"/>
      <c r="E426" s="108" t="s">
        <v>2409</v>
      </c>
      <c r="F426" s="168" t="s">
        <v>2650</v>
      </c>
      <c r="G426" s="22">
        <v>6</v>
      </c>
      <c r="H426" s="1" t="s">
        <v>1036</v>
      </c>
      <c r="I426" s="1" t="s">
        <v>2918</v>
      </c>
      <c r="J426" s="1" t="s">
        <v>163</v>
      </c>
      <c r="K426" s="1" t="s">
        <v>2862</v>
      </c>
      <c r="L426" s="42" t="s">
        <v>2933</v>
      </c>
      <c r="M426" s="48">
        <v>-7</v>
      </c>
      <c r="N426" s="55" t="s">
        <v>1217</v>
      </c>
      <c r="O426" s="1" t="s">
        <v>1709</v>
      </c>
      <c r="P426" s="1" t="s">
        <v>379</v>
      </c>
      <c r="Q426" s="1" t="s">
        <v>2938</v>
      </c>
      <c r="R426" s="1" t="s">
        <v>820</v>
      </c>
      <c r="S426" s="1" t="s">
        <v>590</v>
      </c>
      <c r="T426" s="1" t="s">
        <v>632</v>
      </c>
      <c r="U426" s="89" t="s">
        <v>77</v>
      </c>
      <c r="V426" s="1" t="s">
        <v>2922</v>
      </c>
      <c r="W426" s="1" t="s">
        <v>2924</v>
      </c>
      <c r="X426" s="1" t="s">
        <v>170</v>
      </c>
      <c r="Y426" s="1" t="s">
        <v>1031</v>
      </c>
      <c r="Z426" s="31" t="s">
        <v>634</v>
      </c>
      <c r="AA426" s="31" t="s">
        <v>635</v>
      </c>
      <c r="AB426" s="102" t="s">
        <v>2861</v>
      </c>
      <c r="AC426" s="1" t="s">
        <v>3670</v>
      </c>
      <c r="AD426" s="98">
        <v>6325.2508360000002</v>
      </c>
      <c r="AE426" s="1" t="s">
        <v>1032</v>
      </c>
      <c r="AF426" s="4" t="s">
        <v>5381</v>
      </c>
      <c r="AG426" s="110" t="s">
        <v>1505</v>
      </c>
      <c r="AH426" s="1" t="s">
        <v>335</v>
      </c>
      <c r="AI426" s="1" t="s">
        <v>3082</v>
      </c>
      <c r="AJ426" s="1" t="s">
        <v>379</v>
      </c>
    </row>
    <row r="427" spans="1:36" ht="126" customHeight="1" x14ac:dyDescent="0.2">
      <c r="A427" s="123">
        <v>426</v>
      </c>
      <c r="B427" s="69" t="s">
        <v>4038</v>
      </c>
      <c r="C427" s="2" t="s">
        <v>4039</v>
      </c>
      <c r="D427" s="153"/>
      <c r="E427" s="108" t="s">
        <v>280</v>
      </c>
      <c r="F427" s="170" t="s">
        <v>4043</v>
      </c>
      <c r="G427" s="24">
        <v>8</v>
      </c>
      <c r="H427" s="19" t="s">
        <v>1161</v>
      </c>
      <c r="I427" s="19" t="s">
        <v>4047</v>
      </c>
      <c r="J427" s="19" t="s">
        <v>281</v>
      </c>
      <c r="K427" s="19" t="s">
        <v>4046</v>
      </c>
      <c r="L427" s="44" t="s">
        <v>2258</v>
      </c>
      <c r="M427" s="50">
        <v>-140</v>
      </c>
      <c r="N427" s="57" t="s">
        <v>83</v>
      </c>
      <c r="O427" s="19" t="s">
        <v>80</v>
      </c>
      <c r="P427" s="19" t="s">
        <v>379</v>
      </c>
      <c r="Q427" s="19" t="s">
        <v>379</v>
      </c>
      <c r="R427" s="19" t="s">
        <v>3309</v>
      </c>
      <c r="S427" s="19" t="s">
        <v>2257</v>
      </c>
      <c r="T427" s="19" t="s">
        <v>275</v>
      </c>
      <c r="U427" s="116" t="s">
        <v>379</v>
      </c>
      <c r="V427" s="19" t="s">
        <v>379</v>
      </c>
      <c r="W427" s="19" t="s">
        <v>379</v>
      </c>
      <c r="X427" s="19" t="s">
        <v>4060</v>
      </c>
      <c r="Y427" s="19" t="s">
        <v>2233</v>
      </c>
      <c r="Z427" s="31" t="s">
        <v>6625</v>
      </c>
      <c r="AA427" s="31" t="s">
        <v>635</v>
      </c>
      <c r="AB427" s="102" t="s">
        <v>4061</v>
      </c>
      <c r="AC427" s="19" t="s">
        <v>3669</v>
      </c>
      <c r="AD427" s="98">
        <v>6850.3344479999996</v>
      </c>
      <c r="AE427" s="19" t="s">
        <v>4062</v>
      </c>
      <c r="AF427" s="4" t="s">
        <v>5382</v>
      </c>
      <c r="AG427" s="19" t="s">
        <v>655</v>
      </c>
      <c r="AH427" s="19" t="s">
        <v>2276</v>
      </c>
      <c r="AI427" s="1" t="s">
        <v>3082</v>
      </c>
      <c r="AJ427" s="1" t="s">
        <v>379</v>
      </c>
    </row>
    <row r="428" spans="1:36" ht="126" customHeight="1" x14ac:dyDescent="0.2">
      <c r="A428" s="123">
        <v>427</v>
      </c>
      <c r="B428" s="69" t="s">
        <v>4038</v>
      </c>
      <c r="C428" s="2" t="s">
        <v>4044</v>
      </c>
      <c r="D428" s="153"/>
      <c r="E428" s="108" t="s">
        <v>78</v>
      </c>
      <c r="F428" s="170" t="s">
        <v>4043</v>
      </c>
      <c r="G428" s="24">
        <v>4</v>
      </c>
      <c r="H428" s="19" t="s">
        <v>1161</v>
      </c>
      <c r="I428" s="19" t="s">
        <v>4706</v>
      </c>
      <c r="J428" s="19" t="s">
        <v>281</v>
      </c>
      <c r="K428" s="19" t="s">
        <v>2256</v>
      </c>
      <c r="L428" s="44" t="s">
        <v>1494</v>
      </c>
      <c r="M428" s="50">
        <v>-140</v>
      </c>
      <c r="N428" s="57" t="s">
        <v>81</v>
      </c>
      <c r="O428" s="19" t="s">
        <v>80</v>
      </c>
      <c r="P428" s="19" t="s">
        <v>379</v>
      </c>
      <c r="Q428" s="19" t="s">
        <v>379</v>
      </c>
      <c r="R428" s="19" t="s">
        <v>3309</v>
      </c>
      <c r="S428" s="19" t="s">
        <v>2257</v>
      </c>
      <c r="T428" s="19" t="s">
        <v>275</v>
      </c>
      <c r="U428" s="116" t="s">
        <v>379</v>
      </c>
      <c r="V428" s="19" t="s">
        <v>379</v>
      </c>
      <c r="W428" s="19" t="s">
        <v>379</v>
      </c>
      <c r="X428" s="19" t="s">
        <v>4060</v>
      </c>
      <c r="Y428" s="19" t="s">
        <v>1031</v>
      </c>
      <c r="Z428" s="31" t="s">
        <v>6625</v>
      </c>
      <c r="AA428" s="31" t="s">
        <v>635</v>
      </c>
      <c r="AB428" s="102" t="s">
        <v>4061</v>
      </c>
      <c r="AC428" s="19" t="s">
        <v>1132</v>
      </c>
      <c r="AD428" s="98">
        <v>6199.8327760000002</v>
      </c>
      <c r="AE428" s="19" t="s">
        <v>4062</v>
      </c>
      <c r="AF428" s="4" t="s">
        <v>5383</v>
      </c>
      <c r="AG428" s="19" t="s">
        <v>655</v>
      </c>
      <c r="AH428" s="19" t="s">
        <v>2276</v>
      </c>
      <c r="AI428" s="1" t="s">
        <v>3082</v>
      </c>
      <c r="AJ428" s="1" t="s">
        <v>379</v>
      </c>
    </row>
    <row r="429" spans="1:36" ht="126" customHeight="1" x14ac:dyDescent="0.2">
      <c r="A429" s="123">
        <v>428</v>
      </c>
      <c r="B429" s="69" t="s">
        <v>4038</v>
      </c>
      <c r="C429" s="2" t="s">
        <v>4052</v>
      </c>
      <c r="D429" s="153"/>
      <c r="E429" s="108" t="s">
        <v>79</v>
      </c>
      <c r="F429" s="170" t="s">
        <v>4043</v>
      </c>
      <c r="G429" s="24">
        <v>6</v>
      </c>
      <c r="H429" s="19" t="s">
        <v>1161</v>
      </c>
      <c r="I429" s="19" t="s">
        <v>4641</v>
      </c>
      <c r="J429" s="19" t="s">
        <v>281</v>
      </c>
      <c r="K429" s="19" t="s">
        <v>3384</v>
      </c>
      <c r="L429" s="44" t="s">
        <v>1619</v>
      </c>
      <c r="M429" s="50">
        <v>-140</v>
      </c>
      <c r="N429" s="57" t="s">
        <v>82</v>
      </c>
      <c r="O429" s="19" t="s">
        <v>80</v>
      </c>
      <c r="P429" s="19" t="s">
        <v>379</v>
      </c>
      <c r="Q429" s="19" t="s">
        <v>379</v>
      </c>
      <c r="R429" s="19" t="s">
        <v>3309</v>
      </c>
      <c r="S429" s="19" t="s">
        <v>2257</v>
      </c>
      <c r="T429" s="19" t="s">
        <v>275</v>
      </c>
      <c r="U429" s="116" t="s">
        <v>379</v>
      </c>
      <c r="V429" s="19" t="s">
        <v>379</v>
      </c>
      <c r="W429" s="19" t="s">
        <v>379</v>
      </c>
      <c r="X429" s="19" t="s">
        <v>4060</v>
      </c>
      <c r="Y429" s="19" t="s">
        <v>1031</v>
      </c>
      <c r="Z429" s="31" t="s">
        <v>6625</v>
      </c>
      <c r="AA429" s="31" t="s">
        <v>635</v>
      </c>
      <c r="AB429" s="102" t="s">
        <v>4061</v>
      </c>
      <c r="AC429" s="19" t="s">
        <v>1132</v>
      </c>
      <c r="AD429" s="98">
        <v>6600.3344479999996</v>
      </c>
      <c r="AE429" s="19" t="s">
        <v>4062</v>
      </c>
      <c r="AF429" s="4" t="s">
        <v>5384</v>
      </c>
      <c r="AG429" s="19" t="s">
        <v>655</v>
      </c>
      <c r="AH429" s="19" t="s">
        <v>2276</v>
      </c>
      <c r="AI429" s="1" t="s">
        <v>3082</v>
      </c>
      <c r="AJ429" s="1" t="s">
        <v>379</v>
      </c>
    </row>
    <row r="430" spans="1:36" ht="126" customHeight="1" x14ac:dyDescent="0.2">
      <c r="A430" s="123">
        <v>429</v>
      </c>
      <c r="B430" s="3" t="s">
        <v>1590</v>
      </c>
      <c r="C430" s="2" t="s">
        <v>2284</v>
      </c>
      <c r="D430" s="145"/>
      <c r="E430" s="181" t="s">
        <v>6668</v>
      </c>
      <c r="F430" s="168" t="s">
        <v>6451</v>
      </c>
      <c r="G430" s="22">
        <v>6</v>
      </c>
      <c r="H430" s="1" t="s">
        <v>1036</v>
      </c>
      <c r="I430" s="1" t="s">
        <v>6452</v>
      </c>
      <c r="J430" s="1" t="s">
        <v>350</v>
      </c>
      <c r="K430" s="1" t="s">
        <v>3842</v>
      </c>
      <c r="L430" s="42" t="s">
        <v>2285</v>
      </c>
      <c r="M430" s="48">
        <v>-10</v>
      </c>
      <c r="N430" s="55" t="s">
        <v>3784</v>
      </c>
      <c r="O430" s="1" t="s">
        <v>285</v>
      </c>
      <c r="P430" s="1" t="s">
        <v>1594</v>
      </c>
      <c r="Q430" s="1" t="s">
        <v>329</v>
      </c>
      <c r="R430" s="1" t="s">
        <v>2540</v>
      </c>
      <c r="S430" s="19" t="s">
        <v>1069</v>
      </c>
      <c r="T430" s="1" t="s">
        <v>632</v>
      </c>
      <c r="U430" s="89" t="s">
        <v>656</v>
      </c>
      <c r="V430" s="1" t="s">
        <v>6673</v>
      </c>
      <c r="W430" s="1" t="s">
        <v>1426</v>
      </c>
      <c r="X430" s="1" t="s">
        <v>170</v>
      </c>
      <c r="Y430" s="1" t="s">
        <v>1147</v>
      </c>
      <c r="Z430" s="31" t="s">
        <v>634</v>
      </c>
      <c r="AA430" s="31" t="s">
        <v>635</v>
      </c>
      <c r="AB430" s="107" t="s">
        <v>6672</v>
      </c>
      <c r="AC430" s="1" t="s">
        <v>3625</v>
      </c>
      <c r="AD430" s="134">
        <v>6882</v>
      </c>
      <c r="AE430" s="19" t="s">
        <v>3786</v>
      </c>
      <c r="AF430" s="4">
        <v>16624</v>
      </c>
      <c r="AG430" s="1" t="s">
        <v>1872</v>
      </c>
      <c r="AH430" s="1" t="s">
        <v>1856</v>
      </c>
      <c r="AI430" s="1" t="s">
        <v>3082</v>
      </c>
      <c r="AJ430" s="1" t="s">
        <v>379</v>
      </c>
    </row>
    <row r="431" spans="1:36" ht="126" customHeight="1" x14ac:dyDescent="0.2">
      <c r="A431" s="124">
        <v>430</v>
      </c>
      <c r="B431" s="68" t="s">
        <v>2286</v>
      </c>
      <c r="C431" s="2" t="s">
        <v>2287</v>
      </c>
      <c r="D431" s="144"/>
      <c r="E431" s="108" t="s">
        <v>6130</v>
      </c>
      <c r="F431" s="171" t="s">
        <v>6131</v>
      </c>
      <c r="G431" s="22">
        <v>5</v>
      </c>
      <c r="H431" s="1" t="s">
        <v>1036</v>
      </c>
      <c r="I431" s="1" t="s">
        <v>5858</v>
      </c>
      <c r="J431" s="1" t="s">
        <v>2288</v>
      </c>
      <c r="K431" s="1" t="s">
        <v>6133</v>
      </c>
      <c r="L431" s="42" t="s">
        <v>6134</v>
      </c>
      <c r="M431" s="48">
        <v>-20</v>
      </c>
      <c r="N431" s="55" t="s">
        <v>6135</v>
      </c>
      <c r="O431" s="1" t="s">
        <v>285</v>
      </c>
      <c r="P431" s="1" t="s">
        <v>758</v>
      </c>
      <c r="Q431" s="1" t="s">
        <v>613</v>
      </c>
      <c r="R431" s="1" t="s">
        <v>6136</v>
      </c>
      <c r="S431" s="1" t="s">
        <v>590</v>
      </c>
      <c r="T431" s="1" t="s">
        <v>632</v>
      </c>
      <c r="U431" s="89" t="s">
        <v>2289</v>
      </c>
      <c r="V431" s="1" t="s">
        <v>1009</v>
      </c>
      <c r="W431" s="1" t="s">
        <v>2244</v>
      </c>
      <c r="X431" s="1" t="s">
        <v>170</v>
      </c>
      <c r="Y431" s="1" t="s">
        <v>653</v>
      </c>
      <c r="Z431" s="31" t="s">
        <v>634</v>
      </c>
      <c r="AA431" s="31" t="s">
        <v>1436</v>
      </c>
      <c r="AB431" s="107" t="s">
        <v>6132</v>
      </c>
      <c r="AC431" s="19" t="s">
        <v>3625</v>
      </c>
      <c r="AD431" s="98">
        <v>5759</v>
      </c>
      <c r="AE431" s="1" t="s">
        <v>172</v>
      </c>
      <c r="AF431" s="4">
        <v>18477</v>
      </c>
      <c r="AG431" s="1" t="s">
        <v>2290</v>
      </c>
      <c r="AH431" s="17" t="s">
        <v>335</v>
      </c>
      <c r="AI431" s="1" t="s">
        <v>3082</v>
      </c>
      <c r="AJ431" s="1" t="s">
        <v>379</v>
      </c>
    </row>
    <row r="432" spans="1:36" ht="126" customHeight="1" x14ac:dyDescent="0.2">
      <c r="A432" s="124">
        <v>431</v>
      </c>
      <c r="B432" s="3" t="s">
        <v>1011</v>
      </c>
      <c r="C432" s="2" t="s">
        <v>6577</v>
      </c>
      <c r="D432" s="145"/>
      <c r="E432" s="106" t="s">
        <v>6570</v>
      </c>
      <c r="F432" s="171" t="s">
        <v>7040</v>
      </c>
      <c r="G432" s="22">
        <v>8</v>
      </c>
      <c r="H432" s="1" t="s">
        <v>1114</v>
      </c>
      <c r="I432" s="1" t="s">
        <v>1230</v>
      </c>
      <c r="J432" s="1" t="s">
        <v>1115</v>
      </c>
      <c r="K432" s="1" t="s">
        <v>1231</v>
      </c>
      <c r="L432" s="42" t="s">
        <v>1232</v>
      </c>
      <c r="M432" s="48">
        <v>-20</v>
      </c>
      <c r="N432" s="55" t="s">
        <v>1225</v>
      </c>
      <c r="O432" s="1" t="s">
        <v>285</v>
      </c>
      <c r="P432" s="1" t="s">
        <v>1720</v>
      </c>
      <c r="Q432" s="1" t="s">
        <v>1722</v>
      </c>
      <c r="R432" s="1" t="s">
        <v>1723</v>
      </c>
      <c r="S432" s="1" t="s">
        <v>1069</v>
      </c>
      <c r="T432" s="1" t="s">
        <v>632</v>
      </c>
      <c r="U432" s="89" t="s">
        <v>197</v>
      </c>
      <c r="V432" s="1" t="s">
        <v>198</v>
      </c>
      <c r="W432" s="1" t="s">
        <v>6582</v>
      </c>
      <c r="X432" s="1" t="s">
        <v>5264</v>
      </c>
      <c r="Y432" s="1" t="s">
        <v>3921</v>
      </c>
      <c r="Z432" s="31" t="s">
        <v>634</v>
      </c>
      <c r="AA432" s="31" t="s">
        <v>635</v>
      </c>
      <c r="AB432" s="106" t="s">
        <v>6845</v>
      </c>
      <c r="AC432" s="19" t="s">
        <v>3625</v>
      </c>
      <c r="AD432" s="134">
        <v>4550</v>
      </c>
      <c r="AE432" s="4" t="s">
        <v>6587</v>
      </c>
      <c r="AF432" s="4">
        <v>16215</v>
      </c>
      <c r="AG432" s="1" t="s">
        <v>54</v>
      </c>
      <c r="AH432" s="17" t="s">
        <v>174</v>
      </c>
      <c r="AI432" s="1" t="s">
        <v>3082</v>
      </c>
      <c r="AJ432" s="1" t="s">
        <v>379</v>
      </c>
    </row>
    <row r="433" spans="1:36" ht="126" customHeight="1" x14ac:dyDescent="0.2">
      <c r="A433" s="124">
        <v>432</v>
      </c>
      <c r="B433" s="3" t="s">
        <v>1011</v>
      </c>
      <c r="C433" s="2" t="s">
        <v>6578</v>
      </c>
      <c r="D433" s="145"/>
      <c r="E433" s="106" t="s">
        <v>6571</v>
      </c>
      <c r="F433" s="171" t="s">
        <v>7040</v>
      </c>
      <c r="G433" s="22">
        <v>10</v>
      </c>
      <c r="H433" s="1" t="s">
        <v>1114</v>
      </c>
      <c r="I433" s="1" t="s">
        <v>1233</v>
      </c>
      <c r="J433" s="1" t="s">
        <v>1115</v>
      </c>
      <c r="K433" s="1" t="s">
        <v>1234</v>
      </c>
      <c r="L433" s="42" t="s">
        <v>1235</v>
      </c>
      <c r="M433" s="48">
        <v>-20</v>
      </c>
      <c r="N433" s="55" t="s">
        <v>1236</v>
      </c>
      <c r="O433" s="1" t="s">
        <v>285</v>
      </c>
      <c r="P433" s="1" t="s">
        <v>1720</v>
      </c>
      <c r="Q433" s="1" t="s">
        <v>1722</v>
      </c>
      <c r="R433" s="1" t="s">
        <v>1723</v>
      </c>
      <c r="S433" s="1" t="s">
        <v>1069</v>
      </c>
      <c r="T433" s="1" t="s">
        <v>632</v>
      </c>
      <c r="U433" s="89" t="s">
        <v>6585</v>
      </c>
      <c r="V433" s="1" t="s">
        <v>203</v>
      </c>
      <c r="W433" s="1" t="s">
        <v>3304</v>
      </c>
      <c r="X433" s="1" t="s">
        <v>5264</v>
      </c>
      <c r="Y433" s="1" t="s">
        <v>2902</v>
      </c>
      <c r="Z433" s="31" t="s">
        <v>634</v>
      </c>
      <c r="AA433" s="31" t="s">
        <v>635</v>
      </c>
      <c r="AB433" s="106" t="s">
        <v>6567</v>
      </c>
      <c r="AC433" s="19" t="s">
        <v>3625</v>
      </c>
      <c r="AD433" s="134">
        <v>5050</v>
      </c>
      <c r="AE433" s="4" t="s">
        <v>6587</v>
      </c>
      <c r="AF433" s="4">
        <v>18006</v>
      </c>
      <c r="AG433" s="1" t="s">
        <v>54</v>
      </c>
      <c r="AH433" s="17" t="s">
        <v>174</v>
      </c>
      <c r="AI433" s="1" t="s">
        <v>3082</v>
      </c>
      <c r="AJ433" s="1" t="s">
        <v>379</v>
      </c>
    </row>
    <row r="434" spans="1:36" ht="126" customHeight="1" x14ac:dyDescent="0.2">
      <c r="A434" s="124">
        <v>433</v>
      </c>
      <c r="B434" s="3" t="s">
        <v>1011</v>
      </c>
      <c r="C434" s="2" t="s">
        <v>6579</v>
      </c>
      <c r="D434" s="145"/>
      <c r="E434" s="106" t="s">
        <v>6572</v>
      </c>
      <c r="F434" s="171" t="s">
        <v>7040</v>
      </c>
      <c r="G434" s="22">
        <v>13</v>
      </c>
      <c r="H434" s="1" t="s">
        <v>1114</v>
      </c>
      <c r="I434" s="1" t="s">
        <v>2011</v>
      </c>
      <c r="J434" s="1" t="s">
        <v>1115</v>
      </c>
      <c r="K434" s="1" t="s">
        <v>2012</v>
      </c>
      <c r="L434" s="42" t="s">
        <v>1764</v>
      </c>
      <c r="M434" s="48">
        <v>-20</v>
      </c>
      <c r="N434" s="55">
        <v>260</v>
      </c>
      <c r="O434" s="1" t="s">
        <v>285</v>
      </c>
      <c r="P434" s="1" t="s">
        <v>1720</v>
      </c>
      <c r="Q434" s="1" t="s">
        <v>1721</v>
      </c>
      <c r="R434" s="1" t="s">
        <v>1723</v>
      </c>
      <c r="S434" s="1" t="s">
        <v>1069</v>
      </c>
      <c r="T434" s="1" t="s">
        <v>632</v>
      </c>
      <c r="U434" s="89" t="s">
        <v>6586</v>
      </c>
      <c r="V434" s="1" t="s">
        <v>2043</v>
      </c>
      <c r="W434" s="1" t="s">
        <v>6583</v>
      </c>
      <c r="X434" s="1" t="s">
        <v>5264</v>
      </c>
      <c r="Y434" s="1" t="s">
        <v>3921</v>
      </c>
      <c r="Z434" s="31" t="s">
        <v>634</v>
      </c>
      <c r="AA434" s="31" t="s">
        <v>635</v>
      </c>
      <c r="AB434" s="106" t="s">
        <v>6845</v>
      </c>
      <c r="AC434" s="19" t="s">
        <v>3625</v>
      </c>
      <c r="AD434" s="134">
        <v>5950</v>
      </c>
      <c r="AE434" s="4" t="s">
        <v>6587</v>
      </c>
      <c r="AF434" s="4">
        <v>19329</v>
      </c>
      <c r="AG434" s="1" t="s">
        <v>54</v>
      </c>
      <c r="AH434" s="17" t="s">
        <v>174</v>
      </c>
      <c r="AI434" s="1" t="s">
        <v>3082</v>
      </c>
      <c r="AJ434" s="1" t="s">
        <v>379</v>
      </c>
    </row>
    <row r="435" spans="1:36" ht="126" customHeight="1" x14ac:dyDescent="0.2">
      <c r="A435" s="123">
        <v>434</v>
      </c>
      <c r="B435" s="3" t="s">
        <v>1513</v>
      </c>
      <c r="C435" s="2" t="s">
        <v>1576</v>
      </c>
      <c r="D435" s="157"/>
      <c r="E435" s="108" t="s">
        <v>1577</v>
      </c>
      <c r="F435" s="168" t="s">
        <v>3422</v>
      </c>
      <c r="G435" s="22">
        <v>5</v>
      </c>
      <c r="H435" s="1" t="s">
        <v>1161</v>
      </c>
      <c r="I435" s="1" t="s">
        <v>3067</v>
      </c>
      <c r="J435" s="1" t="s">
        <v>163</v>
      </c>
      <c r="K435" s="1" t="s">
        <v>1578</v>
      </c>
      <c r="L435" s="42" t="s">
        <v>1514</v>
      </c>
      <c r="M435" s="48" t="s">
        <v>3424</v>
      </c>
      <c r="N435" s="55" t="s">
        <v>2590</v>
      </c>
      <c r="O435" s="1" t="s">
        <v>1726</v>
      </c>
      <c r="P435" s="1" t="s">
        <v>379</v>
      </c>
      <c r="Q435" s="1" t="s">
        <v>379</v>
      </c>
      <c r="R435" s="1" t="s">
        <v>3064</v>
      </c>
      <c r="S435" s="1" t="s">
        <v>2062</v>
      </c>
      <c r="T435" s="1" t="s">
        <v>275</v>
      </c>
      <c r="U435" s="89" t="s">
        <v>379</v>
      </c>
      <c r="V435" s="1" t="s">
        <v>379</v>
      </c>
      <c r="W435" s="1" t="s">
        <v>379</v>
      </c>
      <c r="X435" s="1" t="s">
        <v>1954</v>
      </c>
      <c r="Y435" s="1" t="s">
        <v>1291</v>
      </c>
      <c r="Z435" s="31" t="s">
        <v>6625</v>
      </c>
      <c r="AA435" s="31" t="s">
        <v>635</v>
      </c>
      <c r="AB435" s="102" t="s">
        <v>3429</v>
      </c>
      <c r="AC435" s="1" t="s">
        <v>1132</v>
      </c>
      <c r="AD435" s="98">
        <v>5750</v>
      </c>
      <c r="AE435" s="1" t="s">
        <v>2507</v>
      </c>
      <c r="AF435" s="4" t="s">
        <v>5385</v>
      </c>
      <c r="AG435" s="1" t="s">
        <v>2063</v>
      </c>
      <c r="AH435" s="1" t="s">
        <v>591</v>
      </c>
      <c r="AI435" s="1" t="s">
        <v>3082</v>
      </c>
      <c r="AJ435" s="1" t="s">
        <v>379</v>
      </c>
    </row>
    <row r="436" spans="1:36" ht="126" customHeight="1" x14ac:dyDescent="0.2">
      <c r="A436" s="123">
        <v>435</v>
      </c>
      <c r="B436" s="3" t="s">
        <v>1513</v>
      </c>
      <c r="C436" s="2" t="s">
        <v>1579</v>
      </c>
      <c r="D436" s="157"/>
      <c r="E436" s="108" t="s">
        <v>1580</v>
      </c>
      <c r="F436" s="168" t="s">
        <v>3422</v>
      </c>
      <c r="G436" s="22">
        <v>6</v>
      </c>
      <c r="H436" s="1" t="s">
        <v>1161</v>
      </c>
      <c r="I436" s="1" t="s">
        <v>3069</v>
      </c>
      <c r="J436" s="1" t="s">
        <v>163</v>
      </c>
      <c r="K436" s="1" t="s">
        <v>1581</v>
      </c>
      <c r="L436" s="42" t="s">
        <v>2625</v>
      </c>
      <c r="M436" s="48" t="s">
        <v>3424</v>
      </c>
      <c r="N436" s="55" t="s">
        <v>2593</v>
      </c>
      <c r="O436" s="1" t="s">
        <v>1726</v>
      </c>
      <c r="P436" s="1" t="s">
        <v>379</v>
      </c>
      <c r="Q436" s="1" t="s">
        <v>379</v>
      </c>
      <c r="R436" s="1" t="s">
        <v>3064</v>
      </c>
      <c r="S436" s="1" t="s">
        <v>2062</v>
      </c>
      <c r="T436" s="1" t="s">
        <v>275</v>
      </c>
      <c r="U436" s="89" t="s">
        <v>379</v>
      </c>
      <c r="V436" s="1" t="s">
        <v>379</v>
      </c>
      <c r="W436" s="1" t="s">
        <v>379</v>
      </c>
      <c r="X436" s="1" t="s">
        <v>1954</v>
      </c>
      <c r="Y436" s="1" t="s">
        <v>1670</v>
      </c>
      <c r="Z436" s="31" t="s">
        <v>6625</v>
      </c>
      <c r="AA436" s="31" t="s">
        <v>635</v>
      </c>
      <c r="AB436" s="102" t="s">
        <v>3430</v>
      </c>
      <c r="AC436" s="1" t="s">
        <v>1132</v>
      </c>
      <c r="AD436" s="98">
        <v>6666.3879598662206</v>
      </c>
      <c r="AE436" s="1" t="s">
        <v>2507</v>
      </c>
      <c r="AF436" s="4" t="s">
        <v>5386</v>
      </c>
      <c r="AG436" s="1" t="s">
        <v>2063</v>
      </c>
      <c r="AH436" s="1" t="s">
        <v>591</v>
      </c>
      <c r="AI436" s="1" t="s">
        <v>3082</v>
      </c>
      <c r="AJ436" s="1" t="s">
        <v>379</v>
      </c>
    </row>
    <row r="437" spans="1:36" ht="126" customHeight="1" x14ac:dyDescent="0.2">
      <c r="A437" s="123">
        <v>436</v>
      </c>
      <c r="B437" s="3" t="s">
        <v>1513</v>
      </c>
      <c r="C437" s="2" t="s">
        <v>1582</v>
      </c>
      <c r="D437" s="157"/>
      <c r="E437" s="108" t="s">
        <v>1583</v>
      </c>
      <c r="F437" s="168" t="s">
        <v>3422</v>
      </c>
      <c r="G437" s="22">
        <v>10</v>
      </c>
      <c r="H437" s="1" t="s">
        <v>1161</v>
      </c>
      <c r="I437" s="1" t="s">
        <v>3068</v>
      </c>
      <c r="J437" s="1" t="s">
        <v>163</v>
      </c>
      <c r="K437" s="1" t="s">
        <v>1571</v>
      </c>
      <c r="L437" s="42" t="s">
        <v>1572</v>
      </c>
      <c r="M437" s="48" t="s">
        <v>3424</v>
      </c>
      <c r="N437" s="55" t="s">
        <v>1731</v>
      </c>
      <c r="O437" s="1" t="s">
        <v>1726</v>
      </c>
      <c r="P437" s="1" t="s">
        <v>379</v>
      </c>
      <c r="Q437" s="1" t="s">
        <v>379</v>
      </c>
      <c r="R437" s="1" t="s">
        <v>3064</v>
      </c>
      <c r="S437" s="1" t="s">
        <v>2062</v>
      </c>
      <c r="T437" s="1" t="s">
        <v>275</v>
      </c>
      <c r="U437" s="89" t="s">
        <v>379</v>
      </c>
      <c r="V437" s="1" t="s">
        <v>379</v>
      </c>
      <c r="W437" s="1" t="s">
        <v>379</v>
      </c>
      <c r="X437" s="1" t="s">
        <v>1727</v>
      </c>
      <c r="Y437" s="1" t="s">
        <v>1963</v>
      </c>
      <c r="Z437" s="31" t="s">
        <v>6625</v>
      </c>
      <c r="AA437" s="31" t="s">
        <v>635</v>
      </c>
      <c r="AB437" s="102" t="s">
        <v>2585</v>
      </c>
      <c r="AC437" s="1" t="s">
        <v>1132</v>
      </c>
      <c r="AD437" s="98">
        <v>8879.5986622073578</v>
      </c>
      <c r="AE437" s="1" t="s">
        <v>3431</v>
      </c>
      <c r="AF437" s="4" t="s">
        <v>5387</v>
      </c>
      <c r="AG437" s="1" t="s">
        <v>2471</v>
      </c>
      <c r="AH437" s="1" t="s">
        <v>591</v>
      </c>
      <c r="AI437" s="1" t="s">
        <v>3082</v>
      </c>
      <c r="AJ437" s="1" t="s">
        <v>379</v>
      </c>
    </row>
    <row r="438" spans="1:36" ht="126" customHeight="1" x14ac:dyDescent="0.2">
      <c r="A438" s="123">
        <v>437</v>
      </c>
      <c r="B438" s="3" t="s">
        <v>1626</v>
      </c>
      <c r="C438" s="2" t="s">
        <v>909</v>
      </c>
      <c r="D438" s="144"/>
      <c r="E438" s="106" t="s">
        <v>910</v>
      </c>
      <c r="F438" s="168" t="s">
        <v>911</v>
      </c>
      <c r="G438" s="22">
        <v>8</v>
      </c>
      <c r="H438" s="1" t="s">
        <v>1036</v>
      </c>
      <c r="I438" s="1" t="s">
        <v>912</v>
      </c>
      <c r="J438" s="1" t="s">
        <v>350</v>
      </c>
      <c r="K438" s="1" t="s">
        <v>2491</v>
      </c>
      <c r="L438" s="42" t="s">
        <v>2492</v>
      </c>
      <c r="M438" s="48">
        <v>-10</v>
      </c>
      <c r="N438" s="55" t="s">
        <v>1508</v>
      </c>
      <c r="O438" s="1" t="s">
        <v>285</v>
      </c>
      <c r="P438" s="1" t="s">
        <v>286</v>
      </c>
      <c r="Q438" s="1" t="s">
        <v>989</v>
      </c>
      <c r="R438" s="1" t="s">
        <v>2267</v>
      </c>
      <c r="S438" s="1" t="s">
        <v>1069</v>
      </c>
      <c r="T438" s="1" t="s">
        <v>632</v>
      </c>
      <c r="U438" s="89">
        <v>1.3</v>
      </c>
      <c r="V438" s="16">
        <f>U438*365*0.1125</f>
        <v>53.381250000000001</v>
      </c>
      <c r="W438" s="1" t="s">
        <v>303</v>
      </c>
      <c r="X438" s="1" t="s">
        <v>170</v>
      </c>
      <c r="Y438" s="1" t="s">
        <v>200</v>
      </c>
      <c r="Z438" s="31" t="s">
        <v>634</v>
      </c>
      <c r="AA438" s="31" t="s">
        <v>635</v>
      </c>
      <c r="AB438" s="102" t="s">
        <v>315</v>
      </c>
      <c r="AC438" s="19" t="s">
        <v>3625</v>
      </c>
      <c r="AD438" s="98">
        <v>7336.1204013377928</v>
      </c>
      <c r="AE438" s="1" t="s">
        <v>907</v>
      </c>
      <c r="AF438" s="4" t="s">
        <v>5388</v>
      </c>
      <c r="AG438" s="1" t="s">
        <v>1177</v>
      </c>
      <c r="AH438" s="1" t="s">
        <v>159</v>
      </c>
      <c r="AI438" s="1" t="s">
        <v>3082</v>
      </c>
      <c r="AJ438" s="1" t="s">
        <v>379</v>
      </c>
    </row>
    <row r="439" spans="1:36" ht="126" customHeight="1" x14ac:dyDescent="0.2">
      <c r="A439" s="123">
        <v>438</v>
      </c>
      <c r="B439" s="3" t="s">
        <v>2474</v>
      </c>
      <c r="C439" s="2" t="s">
        <v>913</v>
      </c>
      <c r="D439" s="144"/>
      <c r="E439" s="108" t="s">
        <v>914</v>
      </c>
      <c r="F439" s="168" t="s">
        <v>924</v>
      </c>
      <c r="G439" s="22">
        <v>4</v>
      </c>
      <c r="H439" s="1" t="s">
        <v>1161</v>
      </c>
      <c r="I439" s="1" t="s">
        <v>3072</v>
      </c>
      <c r="J439" s="1" t="s">
        <v>163</v>
      </c>
      <c r="K439" s="1" t="s">
        <v>2053</v>
      </c>
      <c r="L439" s="42" t="s">
        <v>915</v>
      </c>
      <c r="M439" s="48">
        <v>-108</v>
      </c>
      <c r="N439" s="55" t="s">
        <v>316</v>
      </c>
      <c r="O439" s="1" t="s">
        <v>285</v>
      </c>
      <c r="P439" s="1" t="s">
        <v>379</v>
      </c>
      <c r="Q439" s="1" t="s">
        <v>379</v>
      </c>
      <c r="R439" s="1" t="s">
        <v>380</v>
      </c>
      <c r="S439" s="1" t="s">
        <v>381</v>
      </c>
      <c r="T439" s="1" t="s">
        <v>275</v>
      </c>
      <c r="U439" s="89" t="s">
        <v>379</v>
      </c>
      <c r="V439" s="1" t="s">
        <v>379</v>
      </c>
      <c r="W439" s="1" t="s">
        <v>379</v>
      </c>
      <c r="X439" s="1" t="s">
        <v>382</v>
      </c>
      <c r="Y439" s="1" t="s">
        <v>321</v>
      </c>
      <c r="Z439" s="31" t="s">
        <v>6625</v>
      </c>
      <c r="AA439" s="31" t="s">
        <v>320</v>
      </c>
      <c r="AB439" s="102" t="s">
        <v>319</v>
      </c>
      <c r="AC439" s="1" t="s">
        <v>1132</v>
      </c>
      <c r="AD439" s="98">
        <v>6179.765886287626</v>
      </c>
      <c r="AE439" s="1" t="s">
        <v>275</v>
      </c>
      <c r="AF439" s="4">
        <v>8520.9030100334458</v>
      </c>
      <c r="AG439" s="1" t="s">
        <v>1596</v>
      </c>
      <c r="AH439" s="1" t="s">
        <v>174</v>
      </c>
      <c r="AI439" s="1" t="s">
        <v>3082</v>
      </c>
      <c r="AJ439" s="1" t="s">
        <v>379</v>
      </c>
    </row>
    <row r="440" spans="1:36" ht="126" customHeight="1" x14ac:dyDescent="0.2">
      <c r="A440" s="123">
        <v>439</v>
      </c>
      <c r="B440" s="3" t="s">
        <v>2474</v>
      </c>
      <c r="C440" s="2" t="s">
        <v>916</v>
      </c>
      <c r="D440" s="144"/>
      <c r="E440" s="108" t="s">
        <v>917</v>
      </c>
      <c r="F440" s="168" t="s">
        <v>924</v>
      </c>
      <c r="G440" s="22">
        <v>5</v>
      </c>
      <c r="H440" s="1" t="s">
        <v>1161</v>
      </c>
      <c r="I440" s="1" t="s">
        <v>3072</v>
      </c>
      <c r="J440" s="1" t="s">
        <v>163</v>
      </c>
      <c r="K440" s="1" t="s">
        <v>918</v>
      </c>
      <c r="L440" s="42" t="s">
        <v>919</v>
      </c>
      <c r="M440" s="48">
        <v>-108</v>
      </c>
      <c r="N440" s="55" t="s">
        <v>317</v>
      </c>
      <c r="O440" s="1" t="s">
        <v>285</v>
      </c>
      <c r="P440" s="1" t="s">
        <v>379</v>
      </c>
      <c r="Q440" s="1" t="s">
        <v>379</v>
      </c>
      <c r="R440" s="1" t="s">
        <v>380</v>
      </c>
      <c r="S440" s="1" t="s">
        <v>381</v>
      </c>
      <c r="T440" s="1" t="s">
        <v>275</v>
      </c>
      <c r="U440" s="89" t="s">
        <v>379</v>
      </c>
      <c r="V440" s="1" t="s">
        <v>379</v>
      </c>
      <c r="W440" s="1" t="s">
        <v>379</v>
      </c>
      <c r="X440" s="1" t="s">
        <v>382</v>
      </c>
      <c r="Y440" s="1" t="s">
        <v>1283</v>
      </c>
      <c r="Z440" s="31" t="s">
        <v>6625</v>
      </c>
      <c r="AA440" s="31" t="s">
        <v>320</v>
      </c>
      <c r="AB440" s="102" t="s">
        <v>319</v>
      </c>
      <c r="AC440" s="1" t="s">
        <v>1132</v>
      </c>
      <c r="AD440" s="98">
        <v>6461.5384615384619</v>
      </c>
      <c r="AE440" s="1" t="s">
        <v>275</v>
      </c>
      <c r="AF440" s="4">
        <v>9554.347826086956</v>
      </c>
      <c r="AG440" s="1" t="s">
        <v>1596</v>
      </c>
      <c r="AH440" s="1" t="s">
        <v>174</v>
      </c>
      <c r="AI440" s="1" t="s">
        <v>3082</v>
      </c>
      <c r="AJ440" s="1" t="s">
        <v>379</v>
      </c>
    </row>
    <row r="441" spans="1:36" ht="126" customHeight="1" x14ac:dyDescent="0.2">
      <c r="A441" s="123">
        <v>440</v>
      </c>
      <c r="B441" s="3" t="s">
        <v>2474</v>
      </c>
      <c r="C441" s="2" t="s">
        <v>920</v>
      </c>
      <c r="D441" s="144"/>
      <c r="E441" s="108" t="s">
        <v>921</v>
      </c>
      <c r="F441" s="168" t="s">
        <v>924</v>
      </c>
      <c r="G441" s="22">
        <v>6</v>
      </c>
      <c r="H441" s="1" t="s">
        <v>1161</v>
      </c>
      <c r="I441" s="1" t="s">
        <v>3073</v>
      </c>
      <c r="J441" s="1" t="s">
        <v>163</v>
      </c>
      <c r="K441" s="1" t="s">
        <v>922</v>
      </c>
      <c r="L441" s="42" t="s">
        <v>923</v>
      </c>
      <c r="M441" s="48">
        <v>-108</v>
      </c>
      <c r="N441" s="55" t="s">
        <v>318</v>
      </c>
      <c r="O441" s="1" t="s">
        <v>285</v>
      </c>
      <c r="P441" s="1" t="s">
        <v>379</v>
      </c>
      <c r="Q441" s="1" t="s">
        <v>379</v>
      </c>
      <c r="R441" s="1" t="s">
        <v>380</v>
      </c>
      <c r="S441" s="1" t="s">
        <v>381</v>
      </c>
      <c r="T441" s="1" t="s">
        <v>275</v>
      </c>
      <c r="U441" s="89" t="s">
        <v>379</v>
      </c>
      <c r="V441" s="1" t="s">
        <v>379</v>
      </c>
      <c r="W441" s="1" t="s">
        <v>379</v>
      </c>
      <c r="X441" s="1" t="s">
        <v>382</v>
      </c>
      <c r="Y441" s="1" t="s">
        <v>295</v>
      </c>
      <c r="Z441" s="31" t="s">
        <v>6625</v>
      </c>
      <c r="AA441" s="31" t="s">
        <v>320</v>
      </c>
      <c r="AB441" s="102" t="s">
        <v>319</v>
      </c>
      <c r="AC441" s="1" t="s">
        <v>1132</v>
      </c>
      <c r="AD441" s="98">
        <v>6786.7892976588628</v>
      </c>
      <c r="AE441" s="1" t="s">
        <v>275</v>
      </c>
      <c r="AF441" s="4">
        <v>9861.2040133779265</v>
      </c>
      <c r="AG441" s="1" t="s">
        <v>1596</v>
      </c>
      <c r="AH441" s="1" t="s">
        <v>174</v>
      </c>
      <c r="AI441" s="1" t="s">
        <v>3082</v>
      </c>
      <c r="AJ441" s="1" t="s">
        <v>379</v>
      </c>
    </row>
    <row r="442" spans="1:36" ht="126" customHeight="1" x14ac:dyDescent="0.2">
      <c r="A442" s="123">
        <v>441</v>
      </c>
      <c r="B442" s="3" t="s">
        <v>1792</v>
      </c>
      <c r="C442" s="2" t="s">
        <v>811</v>
      </c>
      <c r="D442" s="145"/>
      <c r="E442" s="106" t="s">
        <v>6764</v>
      </c>
      <c r="F442" s="168" t="s">
        <v>6749</v>
      </c>
      <c r="G442" s="22">
        <v>4</v>
      </c>
      <c r="H442" s="1" t="s">
        <v>1036</v>
      </c>
      <c r="I442" s="1" t="s">
        <v>6766</v>
      </c>
      <c r="J442" s="1" t="s">
        <v>1324</v>
      </c>
      <c r="K442" s="1" t="s">
        <v>668</v>
      </c>
      <c r="L442" s="42" t="s">
        <v>669</v>
      </c>
      <c r="M442" s="48">
        <v>-5</v>
      </c>
      <c r="N442" s="55" t="s">
        <v>670</v>
      </c>
      <c r="O442" s="1" t="s">
        <v>285</v>
      </c>
      <c r="P442" s="1" t="s">
        <v>286</v>
      </c>
      <c r="Q442" s="1" t="s">
        <v>6785</v>
      </c>
      <c r="R442" s="1" t="s">
        <v>288</v>
      </c>
      <c r="S442" s="1" t="s">
        <v>289</v>
      </c>
      <c r="T442" s="1" t="s">
        <v>632</v>
      </c>
      <c r="U442" s="89" t="s">
        <v>6782</v>
      </c>
      <c r="V442" s="1" t="s">
        <v>6783</v>
      </c>
      <c r="W442" s="1" t="s">
        <v>6784</v>
      </c>
      <c r="X442" s="1" t="s">
        <v>170</v>
      </c>
      <c r="Y442" s="1" t="s">
        <v>3650</v>
      </c>
      <c r="Z442" s="31" t="s">
        <v>634</v>
      </c>
      <c r="AA442" s="31" t="s">
        <v>635</v>
      </c>
      <c r="AB442" s="107" t="s">
        <v>6773</v>
      </c>
      <c r="AC442" s="19" t="s">
        <v>3625</v>
      </c>
      <c r="AD442" s="98" t="s">
        <v>1791</v>
      </c>
      <c r="AE442" s="1" t="s">
        <v>1791</v>
      </c>
      <c r="AF442" s="4" t="s">
        <v>1791</v>
      </c>
      <c r="AG442" s="1" t="s">
        <v>6774</v>
      </c>
      <c r="AH442" s="1" t="s">
        <v>641</v>
      </c>
      <c r="AI442" s="1" t="s">
        <v>3082</v>
      </c>
      <c r="AJ442" s="1" t="s">
        <v>379</v>
      </c>
    </row>
    <row r="443" spans="1:36" ht="126" customHeight="1" x14ac:dyDescent="0.2">
      <c r="A443" s="123">
        <v>442</v>
      </c>
      <c r="B443" s="3" t="s">
        <v>1792</v>
      </c>
      <c r="C443" s="2" t="s">
        <v>64</v>
      </c>
      <c r="D443" s="145"/>
      <c r="E443" s="106" t="s">
        <v>6752</v>
      </c>
      <c r="F443" s="168" t="s">
        <v>6749</v>
      </c>
      <c r="G443" s="22">
        <v>6</v>
      </c>
      <c r="H443" s="1" t="s">
        <v>1036</v>
      </c>
      <c r="I443" s="1" t="s">
        <v>282</v>
      </c>
      <c r="J443" s="1" t="s">
        <v>1324</v>
      </c>
      <c r="K443" s="1" t="s">
        <v>1493</v>
      </c>
      <c r="L443" s="42" t="s">
        <v>1494</v>
      </c>
      <c r="M443" s="48">
        <v>-7</v>
      </c>
      <c r="N443" s="55" t="s">
        <v>1495</v>
      </c>
      <c r="O443" s="1" t="s">
        <v>285</v>
      </c>
      <c r="P443" s="1" t="s">
        <v>286</v>
      </c>
      <c r="Q443" s="1" t="s">
        <v>6785</v>
      </c>
      <c r="R443" s="1" t="s">
        <v>288</v>
      </c>
      <c r="S443" s="1" t="s">
        <v>289</v>
      </c>
      <c r="T443" s="1" t="s">
        <v>632</v>
      </c>
      <c r="U443" s="89" t="s">
        <v>6776</v>
      </c>
      <c r="V443" s="1" t="s">
        <v>6777</v>
      </c>
      <c r="W443" s="1" t="s">
        <v>6775</v>
      </c>
      <c r="X443" s="1" t="s">
        <v>170</v>
      </c>
      <c r="Y443" s="1" t="s">
        <v>3650</v>
      </c>
      <c r="Z443" s="31" t="s">
        <v>634</v>
      </c>
      <c r="AA443" s="31" t="s">
        <v>635</v>
      </c>
      <c r="AB443" s="107" t="s">
        <v>6773</v>
      </c>
      <c r="AC443" s="19" t="s">
        <v>3625</v>
      </c>
      <c r="AD443" s="98" t="s">
        <v>1791</v>
      </c>
      <c r="AE443" s="1" t="s">
        <v>1791</v>
      </c>
      <c r="AF443" s="4" t="s">
        <v>1791</v>
      </c>
      <c r="AG443" s="1" t="s">
        <v>6774</v>
      </c>
      <c r="AH443" s="1" t="s">
        <v>641</v>
      </c>
      <c r="AI443" s="1" t="s">
        <v>3082</v>
      </c>
      <c r="AJ443" s="1" t="s">
        <v>379</v>
      </c>
    </row>
    <row r="444" spans="1:36" ht="126" customHeight="1" x14ac:dyDescent="0.2">
      <c r="A444" s="123">
        <v>443</v>
      </c>
      <c r="B444" s="3" t="s">
        <v>1792</v>
      </c>
      <c r="C444" s="2" t="s">
        <v>66</v>
      </c>
      <c r="D444" s="144"/>
      <c r="E444" s="183" t="s">
        <v>6765</v>
      </c>
      <c r="F444" s="168" t="s">
        <v>6749</v>
      </c>
      <c r="G444" s="22">
        <v>8</v>
      </c>
      <c r="H444" s="1" t="s">
        <v>1036</v>
      </c>
      <c r="I444" s="1" t="s">
        <v>6767</v>
      </c>
      <c r="J444" s="1" t="s">
        <v>1324</v>
      </c>
      <c r="K444" s="1" t="s">
        <v>70</v>
      </c>
      <c r="L444" s="42" t="s">
        <v>67</v>
      </c>
      <c r="M444" s="48">
        <v>-7</v>
      </c>
      <c r="N444" s="55" t="s">
        <v>68</v>
      </c>
      <c r="O444" s="1" t="s">
        <v>285</v>
      </c>
      <c r="P444" s="1" t="s">
        <v>286</v>
      </c>
      <c r="Q444" s="1" t="s">
        <v>6785</v>
      </c>
      <c r="R444" s="1" t="s">
        <v>288</v>
      </c>
      <c r="S444" s="1" t="s">
        <v>289</v>
      </c>
      <c r="T444" s="1" t="s">
        <v>632</v>
      </c>
      <c r="U444" s="89" t="s">
        <v>6778</v>
      </c>
      <c r="V444" s="1" t="s">
        <v>6779</v>
      </c>
      <c r="W444" s="1" t="s">
        <v>6520</v>
      </c>
      <c r="X444" s="1" t="s">
        <v>170</v>
      </c>
      <c r="Y444" s="1" t="s">
        <v>3450</v>
      </c>
      <c r="Z444" s="31" t="s">
        <v>634</v>
      </c>
      <c r="AA444" s="31" t="s">
        <v>635</v>
      </c>
      <c r="AB444" s="107" t="s">
        <v>6773</v>
      </c>
      <c r="AC444" s="19" t="s">
        <v>3625</v>
      </c>
      <c r="AD444" s="98" t="s">
        <v>1791</v>
      </c>
      <c r="AE444" s="1" t="s">
        <v>1791</v>
      </c>
      <c r="AF444" s="4" t="s">
        <v>1791</v>
      </c>
      <c r="AG444" s="1" t="s">
        <v>6774</v>
      </c>
      <c r="AH444" s="1" t="s">
        <v>641</v>
      </c>
      <c r="AI444" s="1" t="s">
        <v>3082</v>
      </c>
      <c r="AJ444" s="1" t="s">
        <v>379</v>
      </c>
    </row>
    <row r="445" spans="1:36" ht="126" customHeight="1" x14ac:dyDescent="0.2">
      <c r="A445" s="199">
        <v>444</v>
      </c>
      <c r="B445" s="200" t="s">
        <v>1792</v>
      </c>
      <c r="C445" s="201" t="s">
        <v>1496</v>
      </c>
      <c r="D445" s="202"/>
      <c r="E445" s="203" t="s">
        <v>6753</v>
      </c>
      <c r="F445" s="204" t="s">
        <v>6801</v>
      </c>
      <c r="G445" s="205">
        <v>6</v>
      </c>
      <c r="H445" s="206" t="s">
        <v>1036</v>
      </c>
      <c r="I445" s="206" t="s">
        <v>71</v>
      </c>
      <c r="J445" s="206" t="s">
        <v>1324</v>
      </c>
      <c r="K445" s="206" t="s">
        <v>72</v>
      </c>
      <c r="L445" s="207" t="s">
        <v>941</v>
      </c>
      <c r="M445" s="208">
        <v>-7</v>
      </c>
      <c r="N445" s="209" t="s">
        <v>73</v>
      </c>
      <c r="O445" s="206" t="s">
        <v>285</v>
      </c>
      <c r="P445" s="206" t="s">
        <v>286</v>
      </c>
      <c r="Q445" s="206" t="s">
        <v>637</v>
      </c>
      <c r="R445" s="206" t="s">
        <v>288</v>
      </c>
      <c r="S445" s="206" t="s">
        <v>289</v>
      </c>
      <c r="T445" s="206" t="s">
        <v>632</v>
      </c>
      <c r="U445" s="210" t="s">
        <v>638</v>
      </c>
      <c r="V445" s="206" t="s">
        <v>639</v>
      </c>
      <c r="W445" s="206" t="s">
        <v>1173</v>
      </c>
      <c r="X445" s="206" t="s">
        <v>170</v>
      </c>
      <c r="Y445" s="206" t="s">
        <v>640</v>
      </c>
      <c r="Z445" s="211" t="s">
        <v>634</v>
      </c>
      <c r="AA445" s="211" t="s">
        <v>635</v>
      </c>
      <c r="AB445" s="203" t="s">
        <v>63</v>
      </c>
      <c r="AC445" s="206" t="s">
        <v>3670</v>
      </c>
      <c r="AD445" s="212" t="s">
        <v>1791</v>
      </c>
      <c r="AE445" s="206" t="s">
        <v>1791</v>
      </c>
      <c r="AF445" s="213" t="s">
        <v>1791</v>
      </c>
      <c r="AG445" s="206" t="s">
        <v>1491</v>
      </c>
      <c r="AH445" s="206" t="s">
        <v>641</v>
      </c>
      <c r="AI445" s="206" t="s">
        <v>3082</v>
      </c>
      <c r="AJ445" s="206" t="s">
        <v>379</v>
      </c>
    </row>
    <row r="446" spans="1:36" ht="126" customHeight="1" x14ac:dyDescent="0.2">
      <c r="A446" s="199">
        <v>445</v>
      </c>
      <c r="B446" s="200" t="s">
        <v>1792</v>
      </c>
      <c r="C446" s="201" t="s">
        <v>642</v>
      </c>
      <c r="D446" s="202"/>
      <c r="E446" s="203" t="s">
        <v>6754</v>
      </c>
      <c r="F446" s="204" t="s">
        <v>6800</v>
      </c>
      <c r="G446" s="205">
        <v>8</v>
      </c>
      <c r="H446" s="206" t="s">
        <v>1036</v>
      </c>
      <c r="I446" s="206" t="s">
        <v>71</v>
      </c>
      <c r="J446" s="206" t="s">
        <v>1324</v>
      </c>
      <c r="K446" s="206" t="s">
        <v>72</v>
      </c>
      <c r="L446" s="207" t="s">
        <v>941</v>
      </c>
      <c r="M446" s="208">
        <v>-7</v>
      </c>
      <c r="N446" s="209" t="s">
        <v>73</v>
      </c>
      <c r="O446" s="206" t="s">
        <v>285</v>
      </c>
      <c r="P446" s="206" t="s">
        <v>286</v>
      </c>
      <c r="Q446" s="206" t="s">
        <v>637</v>
      </c>
      <c r="R446" s="206" t="s">
        <v>288</v>
      </c>
      <c r="S446" s="206" t="s">
        <v>289</v>
      </c>
      <c r="T446" s="206" t="s">
        <v>632</v>
      </c>
      <c r="U446" s="210" t="s">
        <v>643</v>
      </c>
      <c r="V446" s="206" t="s">
        <v>866</v>
      </c>
      <c r="W446" s="206" t="s">
        <v>1174</v>
      </c>
      <c r="X446" s="206" t="s">
        <v>170</v>
      </c>
      <c r="Y446" s="206" t="s">
        <v>171</v>
      </c>
      <c r="Z446" s="211" t="s">
        <v>634</v>
      </c>
      <c r="AA446" s="211" t="s">
        <v>635</v>
      </c>
      <c r="AB446" s="203" t="s">
        <v>63</v>
      </c>
      <c r="AC446" s="214" t="s">
        <v>3625</v>
      </c>
      <c r="AD446" s="212" t="s">
        <v>1791</v>
      </c>
      <c r="AE446" s="206" t="s">
        <v>1791</v>
      </c>
      <c r="AF446" s="213" t="s">
        <v>1791</v>
      </c>
      <c r="AG446" s="206" t="s">
        <v>1491</v>
      </c>
      <c r="AH446" s="206" t="s">
        <v>641</v>
      </c>
      <c r="AI446" s="206" t="s">
        <v>3082</v>
      </c>
      <c r="AJ446" s="206" t="s">
        <v>379</v>
      </c>
    </row>
    <row r="447" spans="1:36" ht="126" customHeight="1" x14ac:dyDescent="0.2">
      <c r="A447" s="199">
        <v>446</v>
      </c>
      <c r="B447" s="200" t="s">
        <v>1792</v>
      </c>
      <c r="C447" s="201" t="s">
        <v>646</v>
      </c>
      <c r="D447" s="202"/>
      <c r="E447" s="203" t="s">
        <v>6755</v>
      </c>
      <c r="F447" s="204" t="s">
        <v>6802</v>
      </c>
      <c r="G447" s="205">
        <v>12</v>
      </c>
      <c r="H447" s="206" t="s">
        <v>1036</v>
      </c>
      <c r="I447" s="206" t="s">
        <v>71</v>
      </c>
      <c r="J447" s="206" t="s">
        <v>1324</v>
      </c>
      <c r="K447" s="206" t="s">
        <v>72</v>
      </c>
      <c r="L447" s="207" t="s">
        <v>941</v>
      </c>
      <c r="M447" s="208">
        <v>-7</v>
      </c>
      <c r="N447" s="209" t="s">
        <v>73</v>
      </c>
      <c r="O447" s="206" t="s">
        <v>285</v>
      </c>
      <c r="P447" s="206" t="s">
        <v>286</v>
      </c>
      <c r="Q447" s="206" t="s">
        <v>637</v>
      </c>
      <c r="R447" s="206" t="s">
        <v>288</v>
      </c>
      <c r="S447" s="206" t="s">
        <v>289</v>
      </c>
      <c r="T447" s="206" t="s">
        <v>632</v>
      </c>
      <c r="U447" s="210" t="s">
        <v>647</v>
      </c>
      <c r="V447" s="206" t="s">
        <v>648</v>
      </c>
      <c r="W447" s="206" t="s">
        <v>1484</v>
      </c>
      <c r="X447" s="206" t="s">
        <v>170</v>
      </c>
      <c r="Y447" s="206" t="s">
        <v>497</v>
      </c>
      <c r="Z447" s="211" t="s">
        <v>634</v>
      </c>
      <c r="AA447" s="211" t="s">
        <v>635</v>
      </c>
      <c r="AB447" s="203" t="s">
        <v>63</v>
      </c>
      <c r="AC447" s="214" t="s">
        <v>3625</v>
      </c>
      <c r="AD447" s="212" t="s">
        <v>1791</v>
      </c>
      <c r="AE447" s="206" t="s">
        <v>1791</v>
      </c>
      <c r="AF447" s="213" t="s">
        <v>1791</v>
      </c>
      <c r="AG447" s="206" t="s">
        <v>1491</v>
      </c>
      <c r="AH447" s="206" t="s">
        <v>641</v>
      </c>
      <c r="AI447" s="206" t="s">
        <v>3082</v>
      </c>
      <c r="AJ447" s="206" t="s">
        <v>379</v>
      </c>
    </row>
    <row r="448" spans="1:36" ht="126" customHeight="1" x14ac:dyDescent="0.2">
      <c r="A448" s="199">
        <v>447</v>
      </c>
      <c r="B448" s="200" t="s">
        <v>1792</v>
      </c>
      <c r="C448" s="201" t="s">
        <v>649</v>
      </c>
      <c r="D448" s="202"/>
      <c r="E448" s="203" t="s">
        <v>6756</v>
      </c>
      <c r="F448" s="204" t="s">
        <v>6800</v>
      </c>
      <c r="G448" s="205">
        <v>16</v>
      </c>
      <c r="H448" s="206" t="s">
        <v>1036</v>
      </c>
      <c r="I448" s="206" t="s">
        <v>867</v>
      </c>
      <c r="J448" s="206" t="s">
        <v>1324</v>
      </c>
      <c r="K448" s="206" t="s">
        <v>868</v>
      </c>
      <c r="L448" s="207" t="s">
        <v>869</v>
      </c>
      <c r="M448" s="208">
        <v>-7</v>
      </c>
      <c r="N448" s="209" t="s">
        <v>870</v>
      </c>
      <c r="O448" s="206" t="s">
        <v>285</v>
      </c>
      <c r="P448" s="206" t="s">
        <v>286</v>
      </c>
      <c r="Q448" s="206" t="s">
        <v>637</v>
      </c>
      <c r="R448" s="206" t="s">
        <v>288</v>
      </c>
      <c r="S448" s="206" t="s">
        <v>289</v>
      </c>
      <c r="T448" s="206" t="s">
        <v>632</v>
      </c>
      <c r="U448" s="210" t="s">
        <v>651</v>
      </c>
      <c r="V448" s="206" t="s">
        <v>652</v>
      </c>
      <c r="W448" s="206" t="s">
        <v>1176</v>
      </c>
      <c r="X448" s="206" t="s">
        <v>170</v>
      </c>
      <c r="Y448" s="206" t="s">
        <v>653</v>
      </c>
      <c r="Z448" s="211" t="s">
        <v>634</v>
      </c>
      <c r="AA448" s="211" t="s">
        <v>635</v>
      </c>
      <c r="AB448" s="203" t="s">
        <v>63</v>
      </c>
      <c r="AC448" s="214" t="s">
        <v>3625</v>
      </c>
      <c r="AD448" s="212" t="s">
        <v>1791</v>
      </c>
      <c r="AE448" s="206" t="s">
        <v>1791</v>
      </c>
      <c r="AF448" s="213" t="s">
        <v>1791</v>
      </c>
      <c r="AG448" s="206" t="s">
        <v>1491</v>
      </c>
      <c r="AH448" s="206" t="s">
        <v>641</v>
      </c>
      <c r="AI448" s="206" t="s">
        <v>3082</v>
      </c>
      <c r="AJ448" s="206" t="s">
        <v>379</v>
      </c>
    </row>
    <row r="449" spans="1:36" ht="126" customHeight="1" x14ac:dyDescent="0.2">
      <c r="A449" s="199">
        <v>448</v>
      </c>
      <c r="B449" s="200" t="s">
        <v>1792</v>
      </c>
      <c r="C449" s="201" t="s">
        <v>654</v>
      </c>
      <c r="D449" s="202"/>
      <c r="E449" s="203" t="s">
        <v>6757</v>
      </c>
      <c r="F449" s="204" t="s">
        <v>6800</v>
      </c>
      <c r="G449" s="205">
        <v>20</v>
      </c>
      <c r="H449" s="206" t="s">
        <v>1036</v>
      </c>
      <c r="I449" s="206" t="s">
        <v>871</v>
      </c>
      <c r="J449" s="206" t="s">
        <v>1324</v>
      </c>
      <c r="K449" s="206" t="s">
        <v>872</v>
      </c>
      <c r="L449" s="207" t="s">
        <v>869</v>
      </c>
      <c r="M449" s="208">
        <v>-7</v>
      </c>
      <c r="N449" s="209" t="s">
        <v>870</v>
      </c>
      <c r="O449" s="206" t="s">
        <v>285</v>
      </c>
      <c r="P449" s="206" t="s">
        <v>286</v>
      </c>
      <c r="Q449" s="206" t="s">
        <v>637</v>
      </c>
      <c r="R449" s="206" t="s">
        <v>288</v>
      </c>
      <c r="S449" s="206" t="s">
        <v>289</v>
      </c>
      <c r="T449" s="206" t="s">
        <v>632</v>
      </c>
      <c r="U449" s="210" t="s">
        <v>2494</v>
      </c>
      <c r="V449" s="206" t="s">
        <v>2495</v>
      </c>
      <c r="W449" s="206" t="s">
        <v>1175</v>
      </c>
      <c r="X449" s="206" t="s">
        <v>170</v>
      </c>
      <c r="Y449" s="206" t="s">
        <v>653</v>
      </c>
      <c r="Z449" s="211" t="s">
        <v>634</v>
      </c>
      <c r="AA449" s="211" t="s">
        <v>635</v>
      </c>
      <c r="AB449" s="203" t="s">
        <v>63</v>
      </c>
      <c r="AC449" s="214" t="s">
        <v>3625</v>
      </c>
      <c r="AD449" s="212" t="s">
        <v>1791</v>
      </c>
      <c r="AE449" s="206" t="s">
        <v>1791</v>
      </c>
      <c r="AF449" s="213" t="s">
        <v>1791</v>
      </c>
      <c r="AG449" s="206" t="s">
        <v>1491</v>
      </c>
      <c r="AH449" s="206" t="s">
        <v>641</v>
      </c>
      <c r="AI449" s="206" t="s">
        <v>3082</v>
      </c>
      <c r="AJ449" s="206" t="s">
        <v>379</v>
      </c>
    </row>
    <row r="450" spans="1:36" ht="126" customHeight="1" x14ac:dyDescent="0.2">
      <c r="A450" s="123">
        <v>449</v>
      </c>
      <c r="B450" s="3" t="s">
        <v>1792</v>
      </c>
      <c r="C450" s="2" t="s">
        <v>873</v>
      </c>
      <c r="D450" s="144"/>
      <c r="E450" s="181" t="s">
        <v>874</v>
      </c>
      <c r="F450" s="168" t="s">
        <v>812</v>
      </c>
      <c r="G450" s="22">
        <v>6</v>
      </c>
      <c r="H450" s="1" t="s">
        <v>1036</v>
      </c>
      <c r="I450" s="1" t="s">
        <v>875</v>
      </c>
      <c r="J450" s="1" t="s">
        <v>1115</v>
      </c>
      <c r="K450" s="1" t="s">
        <v>1643</v>
      </c>
      <c r="L450" s="42" t="s">
        <v>876</v>
      </c>
      <c r="M450" s="48">
        <v>-6</v>
      </c>
      <c r="N450" s="55" t="s">
        <v>1434</v>
      </c>
      <c r="O450" s="1" t="s">
        <v>285</v>
      </c>
      <c r="P450" s="1" t="s">
        <v>286</v>
      </c>
      <c r="Q450" s="1" t="s">
        <v>671</v>
      </c>
      <c r="R450" s="1" t="s">
        <v>288</v>
      </c>
      <c r="S450" s="1" t="s">
        <v>289</v>
      </c>
      <c r="T450" s="1" t="s">
        <v>632</v>
      </c>
      <c r="U450" s="89" t="s">
        <v>65</v>
      </c>
      <c r="V450" s="16" t="s">
        <v>639</v>
      </c>
      <c r="W450" s="1" t="s">
        <v>1173</v>
      </c>
      <c r="X450" s="1" t="s">
        <v>170</v>
      </c>
      <c r="Y450" s="1" t="s">
        <v>1481</v>
      </c>
      <c r="Z450" s="31" t="s">
        <v>634</v>
      </c>
      <c r="AA450" s="31" t="s">
        <v>1436</v>
      </c>
      <c r="AB450" s="114" t="s">
        <v>63</v>
      </c>
      <c r="AC450" s="1" t="s">
        <v>3670</v>
      </c>
      <c r="AD450" s="98" t="s">
        <v>1791</v>
      </c>
      <c r="AE450" s="1" t="s">
        <v>1791</v>
      </c>
      <c r="AF450" s="4" t="s">
        <v>1791</v>
      </c>
      <c r="AG450" s="1" t="s">
        <v>1491</v>
      </c>
      <c r="AH450" s="1" t="s">
        <v>174</v>
      </c>
      <c r="AI450" s="1" t="s">
        <v>3082</v>
      </c>
      <c r="AJ450" s="1" t="s">
        <v>379</v>
      </c>
    </row>
    <row r="451" spans="1:36" ht="126" customHeight="1" x14ac:dyDescent="0.2">
      <c r="A451" s="123">
        <v>450</v>
      </c>
      <c r="B451" s="3" t="s">
        <v>1792</v>
      </c>
      <c r="C451" s="2" t="s">
        <v>877</v>
      </c>
      <c r="D451" s="144"/>
      <c r="E451" s="181" t="s">
        <v>878</v>
      </c>
      <c r="F451" s="168" t="s">
        <v>812</v>
      </c>
      <c r="G451" s="22">
        <v>7</v>
      </c>
      <c r="H451" s="1" t="s">
        <v>1036</v>
      </c>
      <c r="I451" s="1" t="s">
        <v>875</v>
      </c>
      <c r="J451" s="1" t="s">
        <v>1115</v>
      </c>
      <c r="K451" s="1" t="s">
        <v>1643</v>
      </c>
      <c r="L451" s="42" t="s">
        <v>876</v>
      </c>
      <c r="M451" s="48">
        <v>-6</v>
      </c>
      <c r="N451" s="55" t="s">
        <v>1434</v>
      </c>
      <c r="O451" s="1" t="s">
        <v>285</v>
      </c>
      <c r="P451" s="1" t="s">
        <v>286</v>
      </c>
      <c r="Q451" s="1" t="s">
        <v>671</v>
      </c>
      <c r="R451" s="1" t="s">
        <v>288</v>
      </c>
      <c r="S451" s="1" t="s">
        <v>289</v>
      </c>
      <c r="T451" s="1" t="s">
        <v>632</v>
      </c>
      <c r="U451" s="89" t="s">
        <v>69</v>
      </c>
      <c r="V451" s="1" t="s">
        <v>886</v>
      </c>
      <c r="W451" s="1" t="s">
        <v>1426</v>
      </c>
      <c r="X451" s="1" t="s">
        <v>170</v>
      </c>
      <c r="Y451" s="1" t="s">
        <v>171</v>
      </c>
      <c r="Z451" s="31" t="s">
        <v>634</v>
      </c>
      <c r="AA451" s="31" t="s">
        <v>1436</v>
      </c>
      <c r="AB451" s="114" t="s">
        <v>63</v>
      </c>
      <c r="AC451" s="19" t="s">
        <v>3625</v>
      </c>
      <c r="AD451" s="98" t="s">
        <v>1791</v>
      </c>
      <c r="AE451" s="1" t="s">
        <v>1791</v>
      </c>
      <c r="AF451" s="4" t="s">
        <v>1791</v>
      </c>
      <c r="AG451" s="1" t="s">
        <v>1491</v>
      </c>
      <c r="AH451" s="1" t="s">
        <v>174</v>
      </c>
      <c r="AI451" s="1" t="s">
        <v>3082</v>
      </c>
      <c r="AJ451" s="1" t="s">
        <v>379</v>
      </c>
    </row>
    <row r="452" spans="1:36" ht="126" customHeight="1" x14ac:dyDescent="0.2">
      <c r="A452" s="123">
        <v>451</v>
      </c>
      <c r="B452" s="3" t="s">
        <v>1792</v>
      </c>
      <c r="C452" s="2" t="s">
        <v>882</v>
      </c>
      <c r="D452" s="144"/>
      <c r="E452" s="181" t="s">
        <v>879</v>
      </c>
      <c r="F452" s="168" t="s">
        <v>812</v>
      </c>
      <c r="G452" s="22">
        <v>8</v>
      </c>
      <c r="H452" s="1" t="s">
        <v>1036</v>
      </c>
      <c r="I452" s="1" t="s">
        <v>880</v>
      </c>
      <c r="J452" s="1" t="s">
        <v>1115</v>
      </c>
      <c r="K452" s="1" t="s">
        <v>881</v>
      </c>
      <c r="L452" s="42" t="s">
        <v>876</v>
      </c>
      <c r="M452" s="48">
        <v>-6</v>
      </c>
      <c r="N452" s="55" t="s">
        <v>1434</v>
      </c>
      <c r="O452" s="1" t="s">
        <v>285</v>
      </c>
      <c r="P452" s="1" t="s">
        <v>286</v>
      </c>
      <c r="Q452" s="1" t="s">
        <v>671</v>
      </c>
      <c r="R452" s="1" t="s">
        <v>288</v>
      </c>
      <c r="S452" s="1" t="s">
        <v>289</v>
      </c>
      <c r="T452" s="1" t="s">
        <v>632</v>
      </c>
      <c r="U452" s="89" t="s">
        <v>69</v>
      </c>
      <c r="V452" s="1" t="s">
        <v>886</v>
      </c>
      <c r="W452" s="1" t="s">
        <v>1426</v>
      </c>
      <c r="X452" s="1" t="s">
        <v>170</v>
      </c>
      <c r="Y452" s="1" t="s">
        <v>1031</v>
      </c>
      <c r="Z452" s="31" t="s">
        <v>634</v>
      </c>
      <c r="AA452" s="31" t="s">
        <v>1436</v>
      </c>
      <c r="AB452" s="114" t="s">
        <v>63</v>
      </c>
      <c r="AC452" s="1" t="s">
        <v>3670</v>
      </c>
      <c r="AD452" s="98" t="s">
        <v>1791</v>
      </c>
      <c r="AE452" s="1" t="s">
        <v>1791</v>
      </c>
      <c r="AF452" s="4" t="s">
        <v>1791</v>
      </c>
      <c r="AG452" s="1" t="s">
        <v>1491</v>
      </c>
      <c r="AH452" s="1" t="s">
        <v>174</v>
      </c>
      <c r="AI452" s="1" t="s">
        <v>3082</v>
      </c>
      <c r="AJ452" s="1" t="s">
        <v>379</v>
      </c>
    </row>
    <row r="453" spans="1:36" ht="126" customHeight="1" x14ac:dyDescent="0.2">
      <c r="A453" s="199">
        <v>452</v>
      </c>
      <c r="B453" s="200" t="s">
        <v>1792</v>
      </c>
      <c r="C453" s="201" t="s">
        <v>356</v>
      </c>
      <c r="D453" s="202"/>
      <c r="E453" s="206" t="s">
        <v>883</v>
      </c>
      <c r="F453" s="204" t="s">
        <v>6803</v>
      </c>
      <c r="G453" s="205">
        <v>6</v>
      </c>
      <c r="H453" s="206" t="s">
        <v>1036</v>
      </c>
      <c r="I453" s="206" t="s">
        <v>884</v>
      </c>
      <c r="J453" s="206" t="s">
        <v>350</v>
      </c>
      <c r="K453" s="206" t="s">
        <v>351</v>
      </c>
      <c r="L453" s="207" t="s">
        <v>352</v>
      </c>
      <c r="M453" s="208">
        <v>-7</v>
      </c>
      <c r="N453" s="209" t="s">
        <v>357</v>
      </c>
      <c r="O453" s="206" t="s">
        <v>285</v>
      </c>
      <c r="P453" s="206" t="s">
        <v>286</v>
      </c>
      <c r="Q453" s="206" t="s">
        <v>671</v>
      </c>
      <c r="R453" s="206" t="s">
        <v>288</v>
      </c>
      <c r="S453" s="206" t="s">
        <v>289</v>
      </c>
      <c r="T453" s="206" t="s">
        <v>632</v>
      </c>
      <c r="U453" s="210" t="s">
        <v>638</v>
      </c>
      <c r="V453" s="206" t="s">
        <v>358</v>
      </c>
      <c r="W453" s="206" t="s">
        <v>1173</v>
      </c>
      <c r="X453" s="206" t="s">
        <v>170</v>
      </c>
      <c r="Y453" s="206" t="s">
        <v>1031</v>
      </c>
      <c r="Z453" s="211" t="s">
        <v>634</v>
      </c>
      <c r="AA453" s="211" t="s">
        <v>354</v>
      </c>
      <c r="AB453" s="203" t="s">
        <v>63</v>
      </c>
      <c r="AC453" s="206" t="s">
        <v>3670</v>
      </c>
      <c r="AD453" s="212" t="s">
        <v>1791</v>
      </c>
      <c r="AE453" s="206" t="s">
        <v>1791</v>
      </c>
      <c r="AF453" s="213" t="s">
        <v>1791</v>
      </c>
      <c r="AG453" s="206" t="s">
        <v>1491</v>
      </c>
      <c r="AH453" s="206" t="s">
        <v>174</v>
      </c>
      <c r="AI453" s="206" t="s">
        <v>3082</v>
      </c>
      <c r="AJ453" s="206" t="s">
        <v>379</v>
      </c>
    </row>
    <row r="454" spans="1:36" ht="126" customHeight="1" x14ac:dyDescent="0.2">
      <c r="A454" s="123">
        <v>453</v>
      </c>
      <c r="B454" s="3" t="s">
        <v>1792</v>
      </c>
      <c r="C454" s="2" t="s">
        <v>885</v>
      </c>
      <c r="D454" s="144"/>
      <c r="E454" s="181" t="s">
        <v>6759</v>
      </c>
      <c r="F454" s="168" t="s">
        <v>6749</v>
      </c>
      <c r="G454" s="22">
        <v>7</v>
      </c>
      <c r="H454" s="1" t="s">
        <v>1036</v>
      </c>
      <c r="I454" s="1" t="s">
        <v>6771</v>
      </c>
      <c r="J454" s="1" t="s">
        <v>350</v>
      </c>
      <c r="K454" s="1" t="s">
        <v>351</v>
      </c>
      <c r="L454" s="42" t="s">
        <v>352</v>
      </c>
      <c r="M454" s="48">
        <v>-7</v>
      </c>
      <c r="N454" s="55" t="s">
        <v>357</v>
      </c>
      <c r="O454" s="1" t="s">
        <v>285</v>
      </c>
      <c r="P454" s="1" t="s">
        <v>286</v>
      </c>
      <c r="Q454" s="1" t="s">
        <v>6785</v>
      </c>
      <c r="R454" s="1" t="s">
        <v>288</v>
      </c>
      <c r="S454" s="1" t="s">
        <v>289</v>
      </c>
      <c r="T454" s="1" t="s">
        <v>632</v>
      </c>
      <c r="U454" s="89" t="s">
        <v>6778</v>
      </c>
      <c r="V454" s="1" t="s">
        <v>6779</v>
      </c>
      <c r="W454" s="1" t="s">
        <v>6520</v>
      </c>
      <c r="X454" s="1" t="s">
        <v>170</v>
      </c>
      <c r="Y454" s="1" t="s">
        <v>2233</v>
      </c>
      <c r="Z454" s="31" t="s">
        <v>634</v>
      </c>
      <c r="AA454" s="31" t="s">
        <v>354</v>
      </c>
      <c r="AB454" s="107" t="s">
        <v>6773</v>
      </c>
      <c r="AC454" s="19" t="s">
        <v>3625</v>
      </c>
      <c r="AD454" s="98" t="s">
        <v>1791</v>
      </c>
      <c r="AE454" s="1" t="s">
        <v>1791</v>
      </c>
      <c r="AF454" s="4" t="s">
        <v>1791</v>
      </c>
      <c r="AG454" s="1" t="s">
        <v>6774</v>
      </c>
      <c r="AH454" s="1" t="s">
        <v>174</v>
      </c>
      <c r="AI454" s="1" t="s">
        <v>3082</v>
      </c>
      <c r="AJ454" s="1" t="s">
        <v>379</v>
      </c>
    </row>
    <row r="455" spans="1:36" ht="126" customHeight="1" x14ac:dyDescent="0.2">
      <c r="A455" s="123">
        <v>454</v>
      </c>
      <c r="B455" s="3" t="s">
        <v>1410</v>
      </c>
      <c r="C455" s="2" t="s">
        <v>512</v>
      </c>
      <c r="D455" s="197"/>
      <c r="E455" s="198" t="s">
        <v>513</v>
      </c>
      <c r="F455" s="168" t="s">
        <v>436</v>
      </c>
      <c r="G455" s="22">
        <v>5</v>
      </c>
      <c r="H455" s="1" t="s">
        <v>1036</v>
      </c>
      <c r="I455" s="1" t="s">
        <v>516</v>
      </c>
      <c r="J455" s="1" t="s">
        <v>350</v>
      </c>
      <c r="K455" s="1" t="s">
        <v>518</v>
      </c>
      <c r="L455" s="42" t="s">
        <v>470</v>
      </c>
      <c r="M455" s="48">
        <v>-13</v>
      </c>
      <c r="N455" s="55" t="s">
        <v>464</v>
      </c>
      <c r="O455" s="1" t="s">
        <v>285</v>
      </c>
      <c r="P455" s="1" t="s">
        <v>521</v>
      </c>
      <c r="Q455" s="1" t="s">
        <v>520</v>
      </c>
      <c r="R455" s="1" t="s">
        <v>522</v>
      </c>
      <c r="S455" s="1" t="s">
        <v>631</v>
      </c>
      <c r="T455" s="1" t="s">
        <v>632</v>
      </c>
      <c r="U455" s="89" t="s">
        <v>197</v>
      </c>
      <c r="V455" s="1" t="s">
        <v>198</v>
      </c>
      <c r="W455" s="1" t="s">
        <v>486</v>
      </c>
      <c r="X455" s="1" t="s">
        <v>523</v>
      </c>
      <c r="Y455" s="1" t="s">
        <v>200</v>
      </c>
      <c r="Z455" s="31" t="s">
        <v>634</v>
      </c>
      <c r="AA455" s="31" t="s">
        <v>635</v>
      </c>
      <c r="AB455" s="102" t="s">
        <v>435</v>
      </c>
      <c r="AC455" s="19" t="s">
        <v>3625</v>
      </c>
      <c r="AD455" s="98">
        <v>6357.8595320000004</v>
      </c>
      <c r="AE455" s="1" t="s">
        <v>524</v>
      </c>
      <c r="AF455" s="4" t="s">
        <v>5389</v>
      </c>
      <c r="AG455" s="1" t="s">
        <v>466</v>
      </c>
      <c r="AH455" s="1" t="s">
        <v>1601</v>
      </c>
      <c r="AI455" s="1" t="s">
        <v>3082</v>
      </c>
      <c r="AJ455" s="1" t="s">
        <v>379</v>
      </c>
    </row>
    <row r="456" spans="1:36" ht="126" customHeight="1" x14ac:dyDescent="0.2">
      <c r="A456" s="123">
        <v>455</v>
      </c>
      <c r="B456" s="3" t="s">
        <v>1410</v>
      </c>
      <c r="C456" s="2" t="s">
        <v>514</v>
      </c>
      <c r="D456" s="197"/>
      <c r="E456" s="198" t="s">
        <v>515</v>
      </c>
      <c r="F456" s="168" t="s">
        <v>436</v>
      </c>
      <c r="G456" s="22">
        <v>7</v>
      </c>
      <c r="H456" s="1" t="s">
        <v>1036</v>
      </c>
      <c r="I456" s="1" t="s">
        <v>517</v>
      </c>
      <c r="J456" s="1" t="s">
        <v>350</v>
      </c>
      <c r="K456" s="1" t="s">
        <v>519</v>
      </c>
      <c r="L456" s="42" t="s">
        <v>437</v>
      </c>
      <c r="M456" s="48">
        <v>-12</v>
      </c>
      <c r="N456" s="55" t="s">
        <v>465</v>
      </c>
      <c r="O456" s="1" t="s">
        <v>285</v>
      </c>
      <c r="P456" s="1" t="s">
        <v>521</v>
      </c>
      <c r="Q456" s="1" t="s">
        <v>520</v>
      </c>
      <c r="R456" s="1" t="s">
        <v>522</v>
      </c>
      <c r="S456" s="1" t="s">
        <v>631</v>
      </c>
      <c r="T456" s="1" t="s">
        <v>632</v>
      </c>
      <c r="U456" s="89" t="s">
        <v>197</v>
      </c>
      <c r="V456" s="1" t="s">
        <v>198</v>
      </c>
      <c r="W456" s="1" t="s">
        <v>486</v>
      </c>
      <c r="X456" s="1" t="s">
        <v>523</v>
      </c>
      <c r="Y456" s="1" t="s">
        <v>200</v>
      </c>
      <c r="Z456" s="31" t="s">
        <v>634</v>
      </c>
      <c r="AA456" s="31" t="s">
        <v>635</v>
      </c>
      <c r="AB456" s="102" t="s">
        <v>435</v>
      </c>
      <c r="AC456" s="19" t="s">
        <v>3625</v>
      </c>
      <c r="AD456" s="98">
        <v>7305.1839460000001</v>
      </c>
      <c r="AE456" s="1" t="s">
        <v>524</v>
      </c>
      <c r="AF456" s="4" t="s">
        <v>5390</v>
      </c>
      <c r="AG456" s="1" t="s">
        <v>466</v>
      </c>
      <c r="AH456" s="1" t="s">
        <v>1601</v>
      </c>
      <c r="AI456" s="1" t="s">
        <v>3082</v>
      </c>
      <c r="AJ456" s="1" t="s">
        <v>379</v>
      </c>
    </row>
    <row r="457" spans="1:36" ht="126" customHeight="1" x14ac:dyDescent="0.2">
      <c r="A457" s="123">
        <v>456</v>
      </c>
      <c r="B457" s="3" t="s">
        <v>1091</v>
      </c>
      <c r="C457" s="2" t="s">
        <v>528</v>
      </c>
      <c r="D457" s="144"/>
      <c r="E457" s="106" t="s">
        <v>525</v>
      </c>
      <c r="F457" s="168" t="s">
        <v>527</v>
      </c>
      <c r="G457" s="22">
        <v>5</v>
      </c>
      <c r="H457" s="1" t="s">
        <v>708</v>
      </c>
      <c r="I457" s="1" t="s">
        <v>2953</v>
      </c>
      <c r="J457" s="1" t="s">
        <v>529</v>
      </c>
      <c r="K457" s="1" t="s">
        <v>530</v>
      </c>
      <c r="L457" s="42" t="s">
        <v>531</v>
      </c>
      <c r="M457" s="48" t="s">
        <v>3015</v>
      </c>
      <c r="N457" s="55" t="s">
        <v>1508</v>
      </c>
      <c r="O457" s="1" t="s">
        <v>285</v>
      </c>
      <c r="P457" s="1" t="s">
        <v>379</v>
      </c>
      <c r="Q457" s="1" t="s">
        <v>379</v>
      </c>
      <c r="R457" s="1" t="s">
        <v>379</v>
      </c>
      <c r="S457" s="1" t="s">
        <v>1508</v>
      </c>
      <c r="T457" s="1" t="s">
        <v>275</v>
      </c>
      <c r="U457" s="89" t="s">
        <v>379</v>
      </c>
      <c r="V457" s="1" t="s">
        <v>379</v>
      </c>
      <c r="W457" s="1" t="s">
        <v>379</v>
      </c>
      <c r="X457" s="1" t="s">
        <v>239</v>
      </c>
      <c r="Y457" s="1" t="s">
        <v>957</v>
      </c>
      <c r="Z457" s="31" t="s">
        <v>6625</v>
      </c>
      <c r="AA457" s="31" t="s">
        <v>526</v>
      </c>
      <c r="AB457" s="1" t="s">
        <v>532</v>
      </c>
      <c r="AC457" s="1" t="s">
        <v>1132</v>
      </c>
      <c r="AD457" s="98">
        <v>6700</v>
      </c>
      <c r="AE457" s="1" t="s">
        <v>533</v>
      </c>
      <c r="AF457" s="6" t="s">
        <v>5391</v>
      </c>
      <c r="AG457" s="1" t="s">
        <v>1508</v>
      </c>
      <c r="AH457" s="1" t="s">
        <v>159</v>
      </c>
      <c r="AI457" s="1" t="s">
        <v>3082</v>
      </c>
      <c r="AJ457" s="1" t="s">
        <v>379</v>
      </c>
    </row>
    <row r="458" spans="1:36" ht="126" customHeight="1" x14ac:dyDescent="0.2">
      <c r="A458" s="123">
        <v>457</v>
      </c>
      <c r="B458" s="3" t="s">
        <v>1701</v>
      </c>
      <c r="C458" s="2" t="s">
        <v>2441</v>
      </c>
      <c r="D458" s="144"/>
      <c r="E458" s="108" t="s">
        <v>2834</v>
      </c>
      <c r="F458" s="168" t="s">
        <v>2833</v>
      </c>
      <c r="G458" s="22">
        <v>12</v>
      </c>
      <c r="H458" s="1" t="s">
        <v>162</v>
      </c>
      <c r="I458" s="1" t="s">
        <v>2442</v>
      </c>
      <c r="J458" s="1" t="s">
        <v>350</v>
      </c>
      <c r="K458" s="1" t="s">
        <v>1687</v>
      </c>
      <c r="L458" s="42" t="s">
        <v>2443</v>
      </c>
      <c r="M458" s="48">
        <v>-11</v>
      </c>
      <c r="N458" s="55" t="s">
        <v>2847</v>
      </c>
      <c r="O458" s="1" t="s">
        <v>2483</v>
      </c>
      <c r="P458" s="1" t="s">
        <v>2484</v>
      </c>
      <c r="Q458" s="1" t="s">
        <v>2444</v>
      </c>
      <c r="R458" s="1" t="s">
        <v>288</v>
      </c>
      <c r="S458" s="1" t="s">
        <v>631</v>
      </c>
      <c r="T458" s="1" t="s">
        <v>632</v>
      </c>
      <c r="U458" s="89" t="s">
        <v>2445</v>
      </c>
      <c r="V458" s="1" t="s">
        <v>1689</v>
      </c>
      <c r="W458" s="1" t="s">
        <v>2446</v>
      </c>
      <c r="X458" s="1" t="s">
        <v>170</v>
      </c>
      <c r="Y458" s="1" t="s">
        <v>653</v>
      </c>
      <c r="Z458" s="31" t="s">
        <v>634</v>
      </c>
      <c r="AA458" s="31" t="s">
        <v>635</v>
      </c>
      <c r="AB458" s="102" t="s">
        <v>2842</v>
      </c>
      <c r="AC458" s="19" t="s">
        <v>3625</v>
      </c>
      <c r="AD458" s="98">
        <v>9329.4314379999996</v>
      </c>
      <c r="AE458" s="1" t="s">
        <v>1865</v>
      </c>
      <c r="AF458" s="4" t="s">
        <v>5392</v>
      </c>
      <c r="AG458" s="1" t="s">
        <v>1866</v>
      </c>
      <c r="AH458" s="1" t="s">
        <v>1867</v>
      </c>
      <c r="AI458" s="1" t="s">
        <v>3082</v>
      </c>
      <c r="AJ458" s="1" t="s">
        <v>379</v>
      </c>
    </row>
    <row r="459" spans="1:36" ht="126" customHeight="1" x14ac:dyDescent="0.2">
      <c r="A459" s="123">
        <v>458</v>
      </c>
      <c r="B459" s="3" t="s">
        <v>1701</v>
      </c>
      <c r="C459" s="2" t="s">
        <v>2447</v>
      </c>
      <c r="D459" s="144"/>
      <c r="E459" s="181" t="s">
        <v>2835</v>
      </c>
      <c r="F459" s="168" t="s">
        <v>2833</v>
      </c>
      <c r="G459" s="22">
        <v>14</v>
      </c>
      <c r="H459" s="1" t="s">
        <v>162</v>
      </c>
      <c r="I459" s="1" t="s">
        <v>2448</v>
      </c>
      <c r="J459" s="1" t="s">
        <v>350</v>
      </c>
      <c r="K459" s="1" t="s">
        <v>1688</v>
      </c>
      <c r="L459" s="42" t="s">
        <v>2449</v>
      </c>
      <c r="M459" s="48">
        <v>-11</v>
      </c>
      <c r="N459" s="55" t="s">
        <v>2849</v>
      </c>
      <c r="O459" s="1" t="s">
        <v>2483</v>
      </c>
      <c r="P459" s="1" t="s">
        <v>2484</v>
      </c>
      <c r="Q459" s="1" t="s">
        <v>2444</v>
      </c>
      <c r="R459" s="1" t="s">
        <v>288</v>
      </c>
      <c r="S459" s="1" t="s">
        <v>631</v>
      </c>
      <c r="T459" s="1" t="s">
        <v>632</v>
      </c>
      <c r="U459" s="89" t="s">
        <v>2321</v>
      </c>
      <c r="V459" s="1" t="s">
        <v>1690</v>
      </c>
      <c r="W459" s="1" t="s">
        <v>2446</v>
      </c>
      <c r="X459" s="1" t="s">
        <v>170</v>
      </c>
      <c r="Y459" s="1" t="s">
        <v>359</v>
      </c>
      <c r="Z459" s="31" t="s">
        <v>634</v>
      </c>
      <c r="AA459" s="31" t="s">
        <v>635</v>
      </c>
      <c r="AB459" s="102" t="s">
        <v>2842</v>
      </c>
      <c r="AC459" s="19" t="s">
        <v>3625</v>
      </c>
      <c r="AD459" s="98">
        <v>10105.35117</v>
      </c>
      <c r="AE459" s="1" t="s">
        <v>1865</v>
      </c>
      <c r="AF459" s="4" t="s">
        <v>5393</v>
      </c>
      <c r="AG459" s="1" t="s">
        <v>1866</v>
      </c>
      <c r="AH459" s="1" t="s">
        <v>1867</v>
      </c>
      <c r="AI459" s="1" t="s">
        <v>3082</v>
      </c>
      <c r="AJ459" s="1" t="s">
        <v>379</v>
      </c>
    </row>
    <row r="460" spans="1:36" ht="126" customHeight="1" x14ac:dyDescent="0.2">
      <c r="A460" s="123">
        <v>459</v>
      </c>
      <c r="B460" s="3" t="s">
        <v>1701</v>
      </c>
      <c r="C460" s="2" t="s">
        <v>1678</v>
      </c>
      <c r="D460" s="144"/>
      <c r="E460" s="108" t="s">
        <v>2836</v>
      </c>
      <c r="F460" s="168" t="s">
        <v>2833</v>
      </c>
      <c r="G460" s="22">
        <v>16</v>
      </c>
      <c r="H460" s="1" t="s">
        <v>162</v>
      </c>
      <c r="I460" s="1" t="s">
        <v>1679</v>
      </c>
      <c r="J460" s="1" t="s">
        <v>350</v>
      </c>
      <c r="K460" s="1" t="s">
        <v>1688</v>
      </c>
      <c r="L460" s="42" t="s">
        <v>2449</v>
      </c>
      <c r="M460" s="48">
        <v>-11</v>
      </c>
      <c r="N460" s="55" t="s">
        <v>2849</v>
      </c>
      <c r="O460" s="1" t="s">
        <v>2483</v>
      </c>
      <c r="P460" s="1" t="s">
        <v>2484</v>
      </c>
      <c r="Q460" s="1" t="s">
        <v>2444</v>
      </c>
      <c r="R460" s="1" t="s">
        <v>288</v>
      </c>
      <c r="S460" s="1" t="s">
        <v>631</v>
      </c>
      <c r="T460" s="1" t="s">
        <v>632</v>
      </c>
      <c r="U460" s="89" t="s">
        <v>1680</v>
      </c>
      <c r="V460" s="1" t="s">
        <v>1691</v>
      </c>
      <c r="W460" s="1" t="s">
        <v>2845</v>
      </c>
      <c r="X460" s="1" t="s">
        <v>170</v>
      </c>
      <c r="Y460" s="1" t="s">
        <v>653</v>
      </c>
      <c r="Z460" s="31" t="s">
        <v>634</v>
      </c>
      <c r="AA460" s="31" t="s">
        <v>635</v>
      </c>
      <c r="AB460" s="102" t="s">
        <v>2842</v>
      </c>
      <c r="AC460" s="19" t="s">
        <v>3625</v>
      </c>
      <c r="AD460" s="98">
        <v>11101.17057</v>
      </c>
      <c r="AE460" s="1" t="s">
        <v>1865</v>
      </c>
      <c r="AF460" s="4" t="s">
        <v>5394</v>
      </c>
      <c r="AG460" s="1" t="s">
        <v>1866</v>
      </c>
      <c r="AH460" s="1" t="s">
        <v>1867</v>
      </c>
      <c r="AI460" s="1" t="s">
        <v>3082</v>
      </c>
      <c r="AJ460" s="1" t="s">
        <v>379</v>
      </c>
    </row>
    <row r="461" spans="1:36" ht="126" customHeight="1" x14ac:dyDescent="0.2">
      <c r="A461" s="123">
        <v>460</v>
      </c>
      <c r="B461" s="3" t="s">
        <v>1701</v>
      </c>
      <c r="C461" s="2" t="s">
        <v>1681</v>
      </c>
      <c r="D461" s="144"/>
      <c r="E461" s="108" t="s">
        <v>2837</v>
      </c>
      <c r="F461" s="168" t="s">
        <v>2833</v>
      </c>
      <c r="G461" s="22">
        <v>18</v>
      </c>
      <c r="H461" s="1" t="s">
        <v>162</v>
      </c>
      <c r="I461" s="1" t="s">
        <v>1682</v>
      </c>
      <c r="J461" s="1" t="s">
        <v>350</v>
      </c>
      <c r="K461" s="1" t="s">
        <v>1688</v>
      </c>
      <c r="L461" s="42" t="s">
        <v>2449</v>
      </c>
      <c r="M461" s="48">
        <v>-11</v>
      </c>
      <c r="N461" s="55" t="s">
        <v>2848</v>
      </c>
      <c r="O461" s="1" t="s">
        <v>2483</v>
      </c>
      <c r="P461" s="1" t="s">
        <v>2484</v>
      </c>
      <c r="Q461" s="1" t="s">
        <v>2444</v>
      </c>
      <c r="R461" s="1" t="s">
        <v>288</v>
      </c>
      <c r="S461" s="1" t="s">
        <v>631</v>
      </c>
      <c r="T461" s="1" t="s">
        <v>632</v>
      </c>
      <c r="U461" s="89" t="s">
        <v>1683</v>
      </c>
      <c r="V461" s="1" t="s">
        <v>1692</v>
      </c>
      <c r="W461" s="1" t="s">
        <v>2845</v>
      </c>
      <c r="X461" s="1" t="s">
        <v>170</v>
      </c>
      <c r="Y461" s="1" t="s">
        <v>653</v>
      </c>
      <c r="Z461" s="31" t="s">
        <v>634</v>
      </c>
      <c r="AA461" s="31" t="s">
        <v>635</v>
      </c>
      <c r="AB461" s="102" t="s">
        <v>2842</v>
      </c>
      <c r="AC461" s="19" t="s">
        <v>3625</v>
      </c>
      <c r="AD461" s="98">
        <v>11757.525079999999</v>
      </c>
      <c r="AE461" s="1" t="s">
        <v>1865</v>
      </c>
      <c r="AF461" s="4" t="s">
        <v>5395</v>
      </c>
      <c r="AG461" s="1" t="s">
        <v>1866</v>
      </c>
      <c r="AH461" s="1" t="s">
        <v>1867</v>
      </c>
      <c r="AI461" s="1" t="s">
        <v>3082</v>
      </c>
      <c r="AJ461" s="1" t="s">
        <v>379</v>
      </c>
    </row>
    <row r="462" spans="1:36" ht="126" customHeight="1" x14ac:dyDescent="0.2">
      <c r="A462" s="123">
        <v>461</v>
      </c>
      <c r="B462" s="3" t="s">
        <v>1701</v>
      </c>
      <c r="C462" s="2" t="s">
        <v>1684</v>
      </c>
      <c r="D462" s="144"/>
      <c r="E462" s="108" t="s">
        <v>2838</v>
      </c>
      <c r="F462" s="168" t="s">
        <v>2833</v>
      </c>
      <c r="G462" s="22">
        <v>20</v>
      </c>
      <c r="H462" s="1" t="s">
        <v>162</v>
      </c>
      <c r="I462" s="1" t="s">
        <v>1685</v>
      </c>
      <c r="J462" s="1" t="s">
        <v>350</v>
      </c>
      <c r="K462" s="1" t="s">
        <v>1688</v>
      </c>
      <c r="L462" s="42" t="s">
        <v>2449</v>
      </c>
      <c r="M462" s="48">
        <v>-11</v>
      </c>
      <c r="N462" s="55" t="s">
        <v>2848</v>
      </c>
      <c r="O462" s="1" t="s">
        <v>2483</v>
      </c>
      <c r="P462" s="1" t="s">
        <v>2484</v>
      </c>
      <c r="Q462" s="1" t="s">
        <v>2444</v>
      </c>
      <c r="R462" s="1" t="s">
        <v>288</v>
      </c>
      <c r="S462" s="1" t="s">
        <v>631</v>
      </c>
      <c r="T462" s="1" t="s">
        <v>632</v>
      </c>
      <c r="U462" s="89" t="s">
        <v>1686</v>
      </c>
      <c r="V462" s="1" t="s">
        <v>1693</v>
      </c>
      <c r="W462" s="1" t="s">
        <v>2845</v>
      </c>
      <c r="X462" s="1" t="s">
        <v>170</v>
      </c>
      <c r="Y462" s="1" t="s">
        <v>653</v>
      </c>
      <c r="Z462" s="31" t="s">
        <v>634</v>
      </c>
      <c r="AA462" s="31" t="s">
        <v>635</v>
      </c>
      <c r="AB462" s="102" t="s">
        <v>2842</v>
      </c>
      <c r="AC462" s="19" t="s">
        <v>3625</v>
      </c>
      <c r="AD462" s="98">
        <v>12887.123750000001</v>
      </c>
      <c r="AE462" s="1" t="s">
        <v>1865</v>
      </c>
      <c r="AF462" s="4" t="s">
        <v>5396</v>
      </c>
      <c r="AG462" s="1" t="s">
        <v>1866</v>
      </c>
      <c r="AH462" s="1" t="s">
        <v>1867</v>
      </c>
      <c r="AI462" s="1" t="s">
        <v>3082</v>
      </c>
      <c r="AJ462" s="1" t="s">
        <v>379</v>
      </c>
    </row>
    <row r="463" spans="1:36" ht="126" customHeight="1" x14ac:dyDescent="0.2">
      <c r="A463" s="123">
        <v>462</v>
      </c>
      <c r="B463" s="3" t="s">
        <v>279</v>
      </c>
      <c r="C463" s="2" t="s">
        <v>3442</v>
      </c>
      <c r="D463" s="144"/>
      <c r="E463" s="106" t="s">
        <v>3451</v>
      </c>
      <c r="F463" s="168" t="s">
        <v>6982</v>
      </c>
      <c r="G463" s="22">
        <v>6</v>
      </c>
      <c r="H463" s="1" t="s">
        <v>1114</v>
      </c>
      <c r="I463" s="1" t="s">
        <v>3534</v>
      </c>
      <c r="J463" s="1" t="s">
        <v>350</v>
      </c>
      <c r="K463" s="1" t="s">
        <v>850</v>
      </c>
      <c r="L463" s="42" t="s">
        <v>472</v>
      </c>
      <c r="M463" s="48">
        <v>-3</v>
      </c>
      <c r="N463" s="55" t="s">
        <v>3444</v>
      </c>
      <c r="O463" s="1" t="s">
        <v>740</v>
      </c>
      <c r="P463" s="1" t="s">
        <v>741</v>
      </c>
      <c r="Q463" s="1" t="s">
        <v>3443</v>
      </c>
      <c r="R463" s="1" t="s">
        <v>3446</v>
      </c>
      <c r="S463" s="1" t="s">
        <v>289</v>
      </c>
      <c r="T463" s="1" t="s">
        <v>632</v>
      </c>
      <c r="U463" s="89" t="s">
        <v>3447</v>
      </c>
      <c r="V463" s="1" t="s">
        <v>4642</v>
      </c>
      <c r="W463" s="1" t="s">
        <v>4643</v>
      </c>
      <c r="X463" s="1" t="s">
        <v>3537</v>
      </c>
      <c r="Y463" s="1" t="s">
        <v>742</v>
      </c>
      <c r="Z463" s="31" t="s">
        <v>634</v>
      </c>
      <c r="AA463" s="31" t="s">
        <v>635</v>
      </c>
      <c r="AB463" s="106" t="s">
        <v>6981</v>
      </c>
      <c r="AC463" s="19" t="s">
        <v>3625</v>
      </c>
      <c r="AD463" s="98">
        <v>5550</v>
      </c>
      <c r="AE463" s="1" t="s">
        <v>6989</v>
      </c>
      <c r="AF463" s="4" t="s">
        <v>6992</v>
      </c>
      <c r="AG463" s="1" t="s">
        <v>1776</v>
      </c>
      <c r="AH463" s="1" t="s">
        <v>4509</v>
      </c>
      <c r="AI463" s="1" t="s">
        <v>3082</v>
      </c>
      <c r="AJ463" s="1" t="s">
        <v>379</v>
      </c>
    </row>
    <row r="464" spans="1:36" ht="126" customHeight="1" x14ac:dyDescent="0.2">
      <c r="A464" s="123">
        <v>463</v>
      </c>
      <c r="B464" s="125" t="s">
        <v>7174</v>
      </c>
      <c r="C464" s="2" t="s">
        <v>7200</v>
      </c>
      <c r="D464" s="158"/>
      <c r="E464" s="181" t="s">
        <v>7236</v>
      </c>
      <c r="F464" s="173" t="s">
        <v>7243</v>
      </c>
      <c r="G464" s="26">
        <v>4</v>
      </c>
      <c r="H464" s="25" t="s">
        <v>1161</v>
      </c>
      <c r="I464" s="25" t="s">
        <v>2613</v>
      </c>
      <c r="J464" s="25" t="s">
        <v>7201</v>
      </c>
      <c r="K464" s="25" t="s">
        <v>7202</v>
      </c>
      <c r="L464" s="45" t="s">
        <v>941</v>
      </c>
      <c r="M464" s="51" t="s">
        <v>7203</v>
      </c>
      <c r="N464" s="58" t="s">
        <v>7204</v>
      </c>
      <c r="O464" s="25" t="s">
        <v>1709</v>
      </c>
      <c r="P464" s="25" t="s">
        <v>379</v>
      </c>
      <c r="Q464" s="25" t="s">
        <v>379</v>
      </c>
      <c r="R464" s="25" t="s">
        <v>7205</v>
      </c>
      <c r="S464" s="25" t="s">
        <v>393</v>
      </c>
      <c r="T464" s="25" t="s">
        <v>275</v>
      </c>
      <c r="U464" s="90" t="s">
        <v>379</v>
      </c>
      <c r="V464" s="25" t="s">
        <v>379</v>
      </c>
      <c r="W464" s="25" t="s">
        <v>379</v>
      </c>
      <c r="X464" s="25" t="s">
        <v>1954</v>
      </c>
      <c r="Y464" s="25" t="s">
        <v>2615</v>
      </c>
      <c r="Z464" s="31" t="s">
        <v>6625</v>
      </c>
      <c r="AA464" s="31" t="s">
        <v>635</v>
      </c>
      <c r="AB464" s="102" t="s">
        <v>7206</v>
      </c>
      <c r="AC464" s="25" t="s">
        <v>1132</v>
      </c>
      <c r="AD464" s="134">
        <v>4836.9565220000004</v>
      </c>
      <c r="AE464" s="25" t="s">
        <v>7207</v>
      </c>
      <c r="AF464" s="4">
        <v>6020.0668896321076</v>
      </c>
      <c r="AG464" s="25" t="s">
        <v>7208</v>
      </c>
      <c r="AH464" s="25" t="s">
        <v>7209</v>
      </c>
      <c r="AI464" s="1" t="s">
        <v>3082</v>
      </c>
      <c r="AJ464" s="1" t="s">
        <v>379</v>
      </c>
    </row>
    <row r="465" spans="1:36" ht="126" customHeight="1" x14ac:dyDescent="0.2">
      <c r="A465" s="123">
        <v>464</v>
      </c>
      <c r="B465" s="125" t="s">
        <v>7174</v>
      </c>
      <c r="C465" s="2" t="s">
        <v>7194</v>
      </c>
      <c r="D465" s="158"/>
      <c r="E465" s="181" t="s">
        <v>7237</v>
      </c>
      <c r="F465" s="173" t="s">
        <v>7243</v>
      </c>
      <c r="G465" s="26">
        <v>5</v>
      </c>
      <c r="H465" s="25" t="s">
        <v>1161</v>
      </c>
      <c r="I465" s="25" t="s">
        <v>2613</v>
      </c>
      <c r="J465" s="25" t="s">
        <v>7201</v>
      </c>
      <c r="K465" s="25" t="s">
        <v>7210</v>
      </c>
      <c r="L465" s="45" t="s">
        <v>847</v>
      </c>
      <c r="M465" s="51" t="s">
        <v>7203</v>
      </c>
      <c r="N465" s="58" t="s">
        <v>7211</v>
      </c>
      <c r="O465" s="25" t="s">
        <v>1709</v>
      </c>
      <c r="P465" s="25" t="s">
        <v>379</v>
      </c>
      <c r="Q465" s="25" t="s">
        <v>379</v>
      </c>
      <c r="R465" s="25" t="s">
        <v>7205</v>
      </c>
      <c r="S465" s="25" t="s">
        <v>393</v>
      </c>
      <c r="T465" s="25" t="s">
        <v>275</v>
      </c>
      <c r="U465" s="90" t="s">
        <v>379</v>
      </c>
      <c r="V465" s="25" t="s">
        <v>379</v>
      </c>
      <c r="W465" s="25" t="s">
        <v>379</v>
      </c>
      <c r="X465" s="25" t="s">
        <v>1954</v>
      </c>
      <c r="Y465" s="25" t="s">
        <v>2616</v>
      </c>
      <c r="Z465" s="31" t="s">
        <v>6625</v>
      </c>
      <c r="AA465" s="31" t="s">
        <v>635</v>
      </c>
      <c r="AB465" s="102" t="s">
        <v>7212</v>
      </c>
      <c r="AC465" s="25" t="s">
        <v>1132</v>
      </c>
      <c r="AD465" s="134">
        <v>4984.1137120000003</v>
      </c>
      <c r="AE465" s="25" t="s">
        <v>7213</v>
      </c>
      <c r="AF465" s="4">
        <v>6638.7959866220735</v>
      </c>
      <c r="AG465" s="25" t="s">
        <v>7208</v>
      </c>
      <c r="AH465" s="25" t="s">
        <v>7214</v>
      </c>
      <c r="AI465" s="1" t="s">
        <v>3082</v>
      </c>
      <c r="AJ465" s="1" t="s">
        <v>379</v>
      </c>
    </row>
    <row r="466" spans="1:36" ht="126" customHeight="1" x14ac:dyDescent="0.2">
      <c r="A466" s="123">
        <v>465</v>
      </c>
      <c r="B466" s="125" t="s">
        <v>7174</v>
      </c>
      <c r="C466" s="2" t="s">
        <v>7195</v>
      </c>
      <c r="D466" s="158"/>
      <c r="E466" s="181" t="s">
        <v>7238</v>
      </c>
      <c r="F466" s="173" t="s">
        <v>7243</v>
      </c>
      <c r="G466" s="26">
        <v>6</v>
      </c>
      <c r="H466" s="25" t="s">
        <v>1161</v>
      </c>
      <c r="I466" s="25" t="s">
        <v>2613</v>
      </c>
      <c r="J466" s="25" t="s">
        <v>7201</v>
      </c>
      <c r="K466" s="25" t="s">
        <v>7215</v>
      </c>
      <c r="L466" s="45" t="s">
        <v>1144</v>
      </c>
      <c r="M466" s="51" t="s">
        <v>7203</v>
      </c>
      <c r="N466" s="58" t="s">
        <v>7216</v>
      </c>
      <c r="O466" s="25" t="s">
        <v>1709</v>
      </c>
      <c r="P466" s="25" t="s">
        <v>379</v>
      </c>
      <c r="Q466" s="25" t="s">
        <v>379</v>
      </c>
      <c r="R466" s="25" t="s">
        <v>7205</v>
      </c>
      <c r="S466" s="25" t="s">
        <v>393</v>
      </c>
      <c r="T466" s="25" t="s">
        <v>275</v>
      </c>
      <c r="U466" s="90" t="s">
        <v>379</v>
      </c>
      <c r="V466" s="25" t="s">
        <v>379</v>
      </c>
      <c r="W466" s="25" t="s">
        <v>379</v>
      </c>
      <c r="X466" s="25" t="s">
        <v>1954</v>
      </c>
      <c r="Y466" s="25" t="s">
        <v>7217</v>
      </c>
      <c r="Z466" s="31" t="s">
        <v>6625</v>
      </c>
      <c r="AA466" s="31" t="s">
        <v>635</v>
      </c>
      <c r="AB466" s="102" t="s">
        <v>7206</v>
      </c>
      <c r="AC466" s="25" t="s">
        <v>1132</v>
      </c>
      <c r="AD466" s="134">
        <v>6076.9230770000004</v>
      </c>
      <c r="AE466" s="25" t="s">
        <v>7218</v>
      </c>
      <c r="AF466" s="4">
        <v>7625.4180602006691</v>
      </c>
      <c r="AG466" s="25" t="s">
        <v>7219</v>
      </c>
      <c r="AH466" s="25" t="s">
        <v>7209</v>
      </c>
      <c r="AI466" s="1" t="s">
        <v>3082</v>
      </c>
      <c r="AJ466" s="1" t="s">
        <v>379</v>
      </c>
    </row>
    <row r="467" spans="1:36" ht="126" customHeight="1" x14ac:dyDescent="0.2">
      <c r="A467" s="123">
        <v>466</v>
      </c>
      <c r="B467" s="125" t="s">
        <v>7174</v>
      </c>
      <c r="C467" s="2" t="s">
        <v>7196</v>
      </c>
      <c r="D467" s="158"/>
      <c r="E467" s="181" t="s">
        <v>7239</v>
      </c>
      <c r="F467" s="173" t="s">
        <v>7243</v>
      </c>
      <c r="G467" s="26">
        <v>7</v>
      </c>
      <c r="H467" s="25" t="s">
        <v>1161</v>
      </c>
      <c r="I467" s="25" t="s">
        <v>7220</v>
      </c>
      <c r="J467" s="25" t="s">
        <v>7201</v>
      </c>
      <c r="K467" s="25" t="s">
        <v>7221</v>
      </c>
      <c r="L467" s="45" t="s">
        <v>2449</v>
      </c>
      <c r="M467" s="51" t="s">
        <v>7203</v>
      </c>
      <c r="N467" s="58" t="s">
        <v>7222</v>
      </c>
      <c r="O467" s="25" t="s">
        <v>7223</v>
      </c>
      <c r="P467" s="25" t="s">
        <v>379</v>
      </c>
      <c r="Q467" s="25" t="s">
        <v>379</v>
      </c>
      <c r="R467" s="25" t="s">
        <v>7205</v>
      </c>
      <c r="S467" s="25" t="s">
        <v>7224</v>
      </c>
      <c r="T467" s="25" t="s">
        <v>275</v>
      </c>
      <c r="U467" s="90" t="s">
        <v>379</v>
      </c>
      <c r="V467" s="25" t="s">
        <v>379</v>
      </c>
      <c r="W467" s="25" t="s">
        <v>379</v>
      </c>
      <c r="X467" s="25" t="s">
        <v>1954</v>
      </c>
      <c r="Y467" s="25" t="s">
        <v>2616</v>
      </c>
      <c r="Z467" s="31" t="s">
        <v>6625</v>
      </c>
      <c r="AA467" s="31" t="s">
        <v>635</v>
      </c>
      <c r="AB467" s="102" t="s">
        <v>7206</v>
      </c>
      <c r="AC467" s="25" t="s">
        <v>1132</v>
      </c>
      <c r="AD467" s="134">
        <v>7539.2976589999998</v>
      </c>
      <c r="AE467" s="25" t="s">
        <v>7225</v>
      </c>
      <c r="AF467" s="4">
        <v>9349.4983277591982</v>
      </c>
      <c r="AG467" s="25" t="s">
        <v>7208</v>
      </c>
      <c r="AH467" s="25" t="s">
        <v>7209</v>
      </c>
      <c r="AI467" s="1" t="s">
        <v>3082</v>
      </c>
      <c r="AJ467" s="1" t="s">
        <v>379</v>
      </c>
    </row>
    <row r="468" spans="1:36" ht="126" customHeight="1" x14ac:dyDescent="0.2">
      <c r="A468" s="123">
        <v>467</v>
      </c>
      <c r="B468" s="125" t="s">
        <v>7174</v>
      </c>
      <c r="C468" s="2" t="s">
        <v>7197</v>
      </c>
      <c r="D468" s="158"/>
      <c r="E468" s="181" t="s">
        <v>7240</v>
      </c>
      <c r="F468" s="173" t="s">
        <v>7243</v>
      </c>
      <c r="G468" s="26">
        <v>8</v>
      </c>
      <c r="H468" s="25" t="s">
        <v>1161</v>
      </c>
      <c r="I468" s="25" t="s">
        <v>7220</v>
      </c>
      <c r="J468" s="25" t="s">
        <v>7201</v>
      </c>
      <c r="K468" s="25" t="s">
        <v>7226</v>
      </c>
      <c r="L468" s="45" t="s">
        <v>848</v>
      </c>
      <c r="M468" s="51" t="s">
        <v>7203</v>
      </c>
      <c r="N468" s="58" t="s">
        <v>7227</v>
      </c>
      <c r="O468" s="25" t="s">
        <v>7223</v>
      </c>
      <c r="P468" s="25" t="s">
        <v>379</v>
      </c>
      <c r="Q468" s="25" t="s">
        <v>379</v>
      </c>
      <c r="R468" s="25" t="s">
        <v>7205</v>
      </c>
      <c r="S468" s="25" t="s">
        <v>7224</v>
      </c>
      <c r="T468" s="25" t="s">
        <v>275</v>
      </c>
      <c r="U468" s="90" t="s">
        <v>379</v>
      </c>
      <c r="V468" s="25" t="s">
        <v>379</v>
      </c>
      <c r="W468" s="25" t="s">
        <v>379</v>
      </c>
      <c r="X468" s="25" t="s">
        <v>1954</v>
      </c>
      <c r="Y468" s="25" t="s">
        <v>2617</v>
      </c>
      <c r="Z468" s="31" t="s">
        <v>6625</v>
      </c>
      <c r="AA468" s="31" t="s">
        <v>635</v>
      </c>
      <c r="AB468" s="102" t="s">
        <v>7206</v>
      </c>
      <c r="AC468" s="25" t="s">
        <v>1132</v>
      </c>
      <c r="AD468" s="134">
        <v>8693.1438130000006</v>
      </c>
      <c r="AE468" s="25" t="s">
        <v>7228</v>
      </c>
      <c r="AF468" s="4">
        <v>10868.729096989968</v>
      </c>
      <c r="AG468" s="25" t="s">
        <v>7229</v>
      </c>
      <c r="AH468" s="25" t="s">
        <v>7209</v>
      </c>
      <c r="AI468" s="1" t="s">
        <v>3082</v>
      </c>
      <c r="AJ468" s="1" t="s">
        <v>379</v>
      </c>
    </row>
    <row r="469" spans="1:36" ht="126" customHeight="1" x14ac:dyDescent="0.2">
      <c r="A469" s="123">
        <v>468</v>
      </c>
      <c r="B469" s="125" t="s">
        <v>7174</v>
      </c>
      <c r="C469" s="2" t="s">
        <v>7198</v>
      </c>
      <c r="D469" s="158"/>
      <c r="E469" s="181" t="s">
        <v>7241</v>
      </c>
      <c r="F469" s="173" t="s">
        <v>7243</v>
      </c>
      <c r="G469" s="26">
        <v>10</v>
      </c>
      <c r="H469" s="25" t="s">
        <v>1161</v>
      </c>
      <c r="I469" s="25" t="s">
        <v>7220</v>
      </c>
      <c r="J469" s="25" t="s">
        <v>7201</v>
      </c>
      <c r="K469" s="25" t="s">
        <v>7230</v>
      </c>
      <c r="L469" s="45" t="s">
        <v>2614</v>
      </c>
      <c r="M469" s="51" t="s">
        <v>7203</v>
      </c>
      <c r="N469" s="58" t="s">
        <v>7231</v>
      </c>
      <c r="O469" s="25" t="s">
        <v>7223</v>
      </c>
      <c r="P469" s="25" t="s">
        <v>379</v>
      </c>
      <c r="Q469" s="25" t="s">
        <v>379</v>
      </c>
      <c r="R469" s="25" t="s">
        <v>7205</v>
      </c>
      <c r="S469" s="25" t="s">
        <v>7224</v>
      </c>
      <c r="T469" s="25" t="s">
        <v>275</v>
      </c>
      <c r="U469" s="90" t="s">
        <v>379</v>
      </c>
      <c r="V469" s="25" t="s">
        <v>379</v>
      </c>
      <c r="W469" s="25" t="s">
        <v>379</v>
      </c>
      <c r="X469" s="25" t="s">
        <v>1954</v>
      </c>
      <c r="Y469" s="25" t="s">
        <v>2618</v>
      </c>
      <c r="Z469" s="31" t="s">
        <v>6625</v>
      </c>
      <c r="AA469" s="31" t="s">
        <v>635</v>
      </c>
      <c r="AB469" s="102" t="s">
        <v>7206</v>
      </c>
      <c r="AC469" s="25" t="s">
        <v>1132</v>
      </c>
      <c r="AD469" s="134">
        <v>9285.9531769999994</v>
      </c>
      <c r="AE469" s="25" t="s">
        <v>7232</v>
      </c>
      <c r="AF469" s="4">
        <v>12203.177257525083</v>
      </c>
      <c r="AG469" s="25" t="s">
        <v>7208</v>
      </c>
      <c r="AH469" s="25" t="s">
        <v>7209</v>
      </c>
      <c r="AI469" s="1" t="s">
        <v>3082</v>
      </c>
      <c r="AJ469" s="1" t="s">
        <v>379</v>
      </c>
    </row>
    <row r="470" spans="1:36" ht="126" customHeight="1" x14ac:dyDescent="0.2">
      <c r="A470" s="123">
        <v>469</v>
      </c>
      <c r="B470" s="125" t="s">
        <v>7174</v>
      </c>
      <c r="C470" s="2" t="s">
        <v>7199</v>
      </c>
      <c r="D470" s="158"/>
      <c r="E470" s="181" t="s">
        <v>7242</v>
      </c>
      <c r="F470" s="173" t="s">
        <v>7243</v>
      </c>
      <c r="G470" s="26">
        <v>12</v>
      </c>
      <c r="H470" s="25" t="s">
        <v>1161</v>
      </c>
      <c r="I470" s="25" t="s">
        <v>7220</v>
      </c>
      <c r="J470" s="25" t="s">
        <v>7201</v>
      </c>
      <c r="K470" s="25" t="s">
        <v>7233</v>
      </c>
      <c r="L470" s="45" t="s">
        <v>849</v>
      </c>
      <c r="M470" s="51" t="s">
        <v>7203</v>
      </c>
      <c r="N470" s="58" t="s">
        <v>7234</v>
      </c>
      <c r="O470" s="25" t="s">
        <v>7223</v>
      </c>
      <c r="P470" s="25" t="s">
        <v>379</v>
      </c>
      <c r="Q470" s="25" t="s">
        <v>379</v>
      </c>
      <c r="R470" s="25" t="s">
        <v>7205</v>
      </c>
      <c r="S470" s="25" t="s">
        <v>7224</v>
      </c>
      <c r="T470" s="25" t="s">
        <v>275</v>
      </c>
      <c r="U470" s="90" t="s">
        <v>379</v>
      </c>
      <c r="V470" s="25" t="s">
        <v>379</v>
      </c>
      <c r="W470" s="25" t="s">
        <v>379</v>
      </c>
      <c r="X470" s="25" t="s">
        <v>1954</v>
      </c>
      <c r="Y470" s="25" t="s">
        <v>2619</v>
      </c>
      <c r="Z470" s="31" t="s">
        <v>6625</v>
      </c>
      <c r="AA470" s="31" t="s">
        <v>635</v>
      </c>
      <c r="AB470" s="102" t="s">
        <v>7206</v>
      </c>
      <c r="AC470" s="25" t="s">
        <v>1132</v>
      </c>
      <c r="AD470" s="134">
        <v>10609.53177</v>
      </c>
      <c r="AE470" s="25" t="s">
        <v>7235</v>
      </c>
      <c r="AF470" s="4">
        <v>13718.227424749164</v>
      </c>
      <c r="AG470" s="25" t="s">
        <v>7229</v>
      </c>
      <c r="AH470" s="25" t="s">
        <v>7209</v>
      </c>
      <c r="AI470" s="1" t="s">
        <v>3082</v>
      </c>
      <c r="AJ470" s="1" t="s">
        <v>379</v>
      </c>
    </row>
    <row r="471" spans="1:36" ht="126" customHeight="1" x14ac:dyDescent="0.2">
      <c r="A471" s="123">
        <v>470</v>
      </c>
      <c r="B471" s="3" t="s">
        <v>813</v>
      </c>
      <c r="C471" s="2" t="s">
        <v>814</v>
      </c>
      <c r="D471" s="144"/>
      <c r="E471" s="108" t="s">
        <v>815</v>
      </c>
      <c r="F471" s="168" t="s">
        <v>816</v>
      </c>
      <c r="G471" s="22">
        <v>5</v>
      </c>
      <c r="H471" s="1" t="s">
        <v>162</v>
      </c>
      <c r="I471" s="1" t="s">
        <v>817</v>
      </c>
      <c r="J471" s="1" t="s">
        <v>350</v>
      </c>
      <c r="K471" s="1" t="s">
        <v>388</v>
      </c>
      <c r="L471" s="42" t="s">
        <v>472</v>
      </c>
      <c r="M471" s="48">
        <v>0</v>
      </c>
      <c r="N471" s="55" t="s">
        <v>1225</v>
      </c>
      <c r="O471" s="1" t="s">
        <v>818</v>
      </c>
      <c r="P471" s="1" t="s">
        <v>2484</v>
      </c>
      <c r="Q471" s="1" t="s">
        <v>819</v>
      </c>
      <c r="R471" s="1" t="s">
        <v>820</v>
      </c>
      <c r="S471" s="1" t="s">
        <v>1069</v>
      </c>
      <c r="T471" s="1" t="s">
        <v>632</v>
      </c>
      <c r="U471" s="89" t="s">
        <v>821</v>
      </c>
      <c r="V471" s="1" t="s">
        <v>822</v>
      </c>
      <c r="W471" s="1" t="s">
        <v>823</v>
      </c>
      <c r="X471" s="1" t="s">
        <v>170</v>
      </c>
      <c r="Y471" s="1" t="s">
        <v>359</v>
      </c>
      <c r="Z471" s="31" t="s">
        <v>634</v>
      </c>
      <c r="AA471" s="31" t="s">
        <v>635</v>
      </c>
      <c r="AB471" s="102" t="s">
        <v>824</v>
      </c>
      <c r="AC471" s="19" t="s">
        <v>3625</v>
      </c>
      <c r="AD471" s="98">
        <v>5655.5183946488296</v>
      </c>
      <c r="AE471" s="4" t="s">
        <v>392</v>
      </c>
      <c r="AF471" s="4">
        <v>12414.715719063546</v>
      </c>
      <c r="AG471" s="1" t="s">
        <v>825</v>
      </c>
      <c r="AH471" s="1" t="s">
        <v>826</v>
      </c>
      <c r="AI471" s="1" t="s">
        <v>3082</v>
      </c>
      <c r="AJ471" s="1" t="s">
        <v>379</v>
      </c>
    </row>
    <row r="472" spans="1:36" ht="126" customHeight="1" x14ac:dyDescent="0.2">
      <c r="A472" s="123">
        <v>471</v>
      </c>
      <c r="B472" s="3" t="s">
        <v>813</v>
      </c>
      <c r="C472" s="2" t="s">
        <v>814</v>
      </c>
      <c r="D472" s="144"/>
      <c r="E472" s="108" t="s">
        <v>827</v>
      </c>
      <c r="F472" s="168" t="s">
        <v>816</v>
      </c>
      <c r="G472" s="22">
        <v>5</v>
      </c>
      <c r="H472" s="1" t="s">
        <v>162</v>
      </c>
      <c r="I472" s="1" t="s">
        <v>817</v>
      </c>
      <c r="J472" s="1" t="s">
        <v>350</v>
      </c>
      <c r="K472" s="1" t="s">
        <v>388</v>
      </c>
      <c r="L472" s="42" t="s">
        <v>472</v>
      </c>
      <c r="M472" s="48">
        <v>0</v>
      </c>
      <c r="N472" s="55" t="s">
        <v>1225</v>
      </c>
      <c r="O472" s="1" t="s">
        <v>818</v>
      </c>
      <c r="P472" s="1" t="s">
        <v>2484</v>
      </c>
      <c r="Q472" s="1" t="s">
        <v>819</v>
      </c>
      <c r="R472" s="1" t="s">
        <v>820</v>
      </c>
      <c r="S472" s="1" t="s">
        <v>1069</v>
      </c>
      <c r="T472" s="1" t="s">
        <v>632</v>
      </c>
      <c r="U472" s="89" t="s">
        <v>828</v>
      </c>
      <c r="V472" s="1" t="s">
        <v>829</v>
      </c>
      <c r="W472" s="1" t="s">
        <v>823</v>
      </c>
      <c r="X472" s="1" t="s">
        <v>170</v>
      </c>
      <c r="Y472" s="1" t="s">
        <v>359</v>
      </c>
      <c r="Z472" s="31" t="s">
        <v>634</v>
      </c>
      <c r="AA472" s="31" t="s">
        <v>635</v>
      </c>
      <c r="AB472" s="102" t="s">
        <v>824</v>
      </c>
      <c r="AC472" s="19" t="s">
        <v>3625</v>
      </c>
      <c r="AD472" s="98">
        <v>5655.5183946488296</v>
      </c>
      <c r="AE472" s="4" t="s">
        <v>392</v>
      </c>
      <c r="AF472" s="4">
        <v>12414.715719063546</v>
      </c>
      <c r="AG472" s="1" t="s">
        <v>825</v>
      </c>
      <c r="AH472" s="1" t="s">
        <v>826</v>
      </c>
      <c r="AI472" s="1" t="s">
        <v>3082</v>
      </c>
      <c r="AJ472" s="1" t="s">
        <v>379</v>
      </c>
    </row>
    <row r="473" spans="1:36" ht="126" customHeight="1" x14ac:dyDescent="0.2">
      <c r="A473" s="123">
        <v>472</v>
      </c>
      <c r="B473" s="3" t="s">
        <v>813</v>
      </c>
      <c r="C473" s="2" t="s">
        <v>830</v>
      </c>
      <c r="D473" s="144"/>
      <c r="E473" s="108" t="s">
        <v>831</v>
      </c>
      <c r="F473" s="168" t="s">
        <v>816</v>
      </c>
      <c r="G473" s="22">
        <v>6</v>
      </c>
      <c r="H473" s="1" t="s">
        <v>162</v>
      </c>
      <c r="I473" s="1" t="s">
        <v>832</v>
      </c>
      <c r="J473" s="1" t="s">
        <v>350</v>
      </c>
      <c r="K473" s="1" t="s">
        <v>389</v>
      </c>
      <c r="L473" s="42" t="s">
        <v>1494</v>
      </c>
      <c r="M473" s="48">
        <v>0</v>
      </c>
      <c r="N473" s="55" t="s">
        <v>1630</v>
      </c>
      <c r="O473" s="1" t="s">
        <v>818</v>
      </c>
      <c r="P473" s="1" t="s">
        <v>2484</v>
      </c>
      <c r="Q473" s="1" t="s">
        <v>819</v>
      </c>
      <c r="R473" s="1" t="s">
        <v>820</v>
      </c>
      <c r="S473" s="1" t="s">
        <v>1069</v>
      </c>
      <c r="T473" s="1" t="s">
        <v>632</v>
      </c>
      <c r="U473" s="89" t="s">
        <v>833</v>
      </c>
      <c r="V473" s="1" t="s">
        <v>391</v>
      </c>
      <c r="W473" s="1" t="s">
        <v>823</v>
      </c>
      <c r="X473" s="1" t="s">
        <v>170</v>
      </c>
      <c r="Y473" s="1" t="s">
        <v>359</v>
      </c>
      <c r="Z473" s="31" t="s">
        <v>634</v>
      </c>
      <c r="AA473" s="31" t="s">
        <v>635</v>
      </c>
      <c r="AB473" s="102" t="s">
        <v>824</v>
      </c>
      <c r="AC473" s="19" t="s">
        <v>3625</v>
      </c>
      <c r="AD473" s="98">
        <v>5655.5183946488296</v>
      </c>
      <c r="AE473" s="4" t="s">
        <v>392</v>
      </c>
      <c r="AF473" s="4">
        <v>12828.595317725752</v>
      </c>
      <c r="AG473" s="1" t="s">
        <v>825</v>
      </c>
      <c r="AH473" s="1" t="s">
        <v>826</v>
      </c>
      <c r="AI473" s="1" t="s">
        <v>3082</v>
      </c>
      <c r="AJ473" s="1" t="s">
        <v>379</v>
      </c>
    </row>
    <row r="474" spans="1:36" ht="126" customHeight="1" x14ac:dyDescent="0.2">
      <c r="A474" s="123">
        <v>473</v>
      </c>
      <c r="B474" s="3" t="s">
        <v>813</v>
      </c>
      <c r="C474" s="2" t="s">
        <v>834</v>
      </c>
      <c r="D474" s="144"/>
      <c r="E474" s="108" t="s">
        <v>835</v>
      </c>
      <c r="F474" s="168" t="s">
        <v>816</v>
      </c>
      <c r="G474" s="22">
        <v>10</v>
      </c>
      <c r="H474" s="1" t="s">
        <v>162</v>
      </c>
      <c r="I474" s="1" t="s">
        <v>836</v>
      </c>
      <c r="J474" s="1" t="s">
        <v>350</v>
      </c>
      <c r="K474" s="1" t="s">
        <v>390</v>
      </c>
      <c r="L474" s="42" t="s">
        <v>2258</v>
      </c>
      <c r="M474" s="48">
        <v>0</v>
      </c>
      <c r="N474" s="55" t="s">
        <v>837</v>
      </c>
      <c r="O474" s="1" t="s">
        <v>818</v>
      </c>
      <c r="P474" s="1" t="s">
        <v>2484</v>
      </c>
      <c r="Q474" s="1" t="s">
        <v>838</v>
      </c>
      <c r="R474" s="1" t="s">
        <v>820</v>
      </c>
      <c r="S474" s="1" t="s">
        <v>1069</v>
      </c>
      <c r="T474" s="1" t="s">
        <v>632</v>
      </c>
      <c r="U474" s="89" t="s">
        <v>839</v>
      </c>
      <c r="V474" s="1" t="s">
        <v>840</v>
      </c>
      <c r="W474" s="1" t="s">
        <v>841</v>
      </c>
      <c r="X474" s="1" t="s">
        <v>170</v>
      </c>
      <c r="Y474" s="1" t="s">
        <v>359</v>
      </c>
      <c r="Z474" s="31" t="s">
        <v>634</v>
      </c>
      <c r="AA474" s="31" t="s">
        <v>635</v>
      </c>
      <c r="AB474" s="102" t="s">
        <v>824</v>
      </c>
      <c r="AC474" s="19" t="s">
        <v>3625</v>
      </c>
      <c r="AD474" s="98">
        <v>8407.1906354515049</v>
      </c>
      <c r="AE474" s="4" t="s">
        <v>392</v>
      </c>
      <c r="AF474" s="4">
        <v>17175.585284280936</v>
      </c>
      <c r="AG474" s="1" t="s">
        <v>825</v>
      </c>
      <c r="AH474" s="1" t="s">
        <v>842</v>
      </c>
      <c r="AI474" s="1" t="s">
        <v>3082</v>
      </c>
      <c r="AJ474" s="1" t="s">
        <v>379</v>
      </c>
    </row>
    <row r="475" spans="1:36" ht="126" customHeight="1" x14ac:dyDescent="0.2">
      <c r="A475" s="123">
        <v>474</v>
      </c>
      <c r="B475" s="126" t="s">
        <v>843</v>
      </c>
      <c r="C475" s="2" t="s">
        <v>844</v>
      </c>
      <c r="D475" s="144"/>
      <c r="E475" s="108" t="s">
        <v>4032</v>
      </c>
      <c r="F475" s="168" t="s">
        <v>3980</v>
      </c>
      <c r="G475" s="22">
        <v>6</v>
      </c>
      <c r="H475" s="1" t="s">
        <v>162</v>
      </c>
      <c r="I475" s="1" t="s">
        <v>3981</v>
      </c>
      <c r="J475" s="1" t="s">
        <v>350</v>
      </c>
      <c r="K475" s="1" t="s">
        <v>394</v>
      </c>
      <c r="L475" s="42" t="s">
        <v>3913</v>
      </c>
      <c r="M475" s="48">
        <v>-5</v>
      </c>
      <c r="N475" s="55" t="s">
        <v>845</v>
      </c>
      <c r="O475" s="1" t="s">
        <v>3984</v>
      </c>
      <c r="P475" s="1" t="s">
        <v>3985</v>
      </c>
      <c r="Q475" s="1" t="s">
        <v>819</v>
      </c>
      <c r="R475" s="1" t="s">
        <v>820</v>
      </c>
      <c r="S475" s="1" t="s">
        <v>1069</v>
      </c>
      <c r="T475" s="1" t="s">
        <v>632</v>
      </c>
      <c r="U475" s="89" t="s">
        <v>3988</v>
      </c>
      <c r="V475" s="1" t="s">
        <v>3989</v>
      </c>
      <c r="W475" s="1" t="s">
        <v>3994</v>
      </c>
      <c r="X475" s="1" t="s">
        <v>170</v>
      </c>
      <c r="Y475" s="1" t="s">
        <v>359</v>
      </c>
      <c r="Z475" s="31" t="s">
        <v>634</v>
      </c>
      <c r="AA475" s="31" t="s">
        <v>635</v>
      </c>
      <c r="AB475" s="102" t="s">
        <v>3914</v>
      </c>
      <c r="AC475" s="1" t="s">
        <v>3625</v>
      </c>
      <c r="AD475" s="98">
        <v>5438.1270903010036</v>
      </c>
      <c r="AE475" s="1" t="s">
        <v>395</v>
      </c>
      <c r="AF475" s="4" t="s">
        <v>5397</v>
      </c>
      <c r="AG475" s="1" t="s">
        <v>1074</v>
      </c>
      <c r="AH475" s="1" t="s">
        <v>846</v>
      </c>
      <c r="AI475" s="1" t="s">
        <v>3082</v>
      </c>
      <c r="AJ475" s="1" t="s">
        <v>379</v>
      </c>
    </row>
    <row r="476" spans="1:36" ht="126" customHeight="1" x14ac:dyDescent="0.2">
      <c r="A476" s="123">
        <v>475</v>
      </c>
      <c r="B476" s="3" t="s">
        <v>1151</v>
      </c>
      <c r="C476" s="2" t="s">
        <v>397</v>
      </c>
      <c r="D476" s="144"/>
      <c r="E476" s="106" t="s">
        <v>396</v>
      </c>
      <c r="F476" s="168" t="s">
        <v>402</v>
      </c>
      <c r="G476" s="22">
        <v>6</v>
      </c>
      <c r="H476" s="1" t="s">
        <v>1036</v>
      </c>
      <c r="I476" s="1" t="s">
        <v>403</v>
      </c>
      <c r="J476" s="1" t="s">
        <v>163</v>
      </c>
      <c r="K476" s="1" t="s">
        <v>404</v>
      </c>
      <c r="L476" s="42" t="s">
        <v>1619</v>
      </c>
      <c r="M476" s="48">
        <v>-3</v>
      </c>
      <c r="N476" s="55" t="s">
        <v>407</v>
      </c>
      <c r="O476" s="1" t="s">
        <v>285</v>
      </c>
      <c r="P476" s="1" t="s">
        <v>417</v>
      </c>
      <c r="Q476" s="1" t="s">
        <v>819</v>
      </c>
      <c r="R476" s="1" t="s">
        <v>820</v>
      </c>
      <c r="S476" s="15" t="s">
        <v>415</v>
      </c>
      <c r="T476" s="1" t="s">
        <v>632</v>
      </c>
      <c r="U476" s="89" t="s">
        <v>409</v>
      </c>
      <c r="V476" s="1" t="s">
        <v>410</v>
      </c>
      <c r="W476" s="15" t="s">
        <v>303</v>
      </c>
      <c r="X476" s="15" t="s">
        <v>170</v>
      </c>
      <c r="Y476" s="1" t="s">
        <v>412</v>
      </c>
      <c r="Z476" s="31" t="s">
        <v>634</v>
      </c>
      <c r="AA476" s="31" t="s">
        <v>635</v>
      </c>
      <c r="AB476" s="102" t="s">
        <v>414</v>
      </c>
      <c r="AC476" s="19" t="s">
        <v>3625</v>
      </c>
      <c r="AD476" s="98">
        <v>5483.2775919732439</v>
      </c>
      <c r="AE476" s="1" t="s">
        <v>1791</v>
      </c>
      <c r="AF476" s="4" t="s">
        <v>5398</v>
      </c>
      <c r="AG476" s="15" t="s">
        <v>416</v>
      </c>
      <c r="AH476" s="1" t="s">
        <v>174</v>
      </c>
      <c r="AI476" s="1" t="s">
        <v>3082</v>
      </c>
      <c r="AJ476" s="1" t="s">
        <v>379</v>
      </c>
    </row>
    <row r="477" spans="1:36" ht="126" customHeight="1" x14ac:dyDescent="0.2">
      <c r="A477" s="123">
        <v>476</v>
      </c>
      <c r="B477" s="3" t="s">
        <v>1151</v>
      </c>
      <c r="C477" s="2" t="s">
        <v>398</v>
      </c>
      <c r="D477" s="144"/>
      <c r="E477" s="106" t="s">
        <v>400</v>
      </c>
      <c r="F477" s="168" t="s">
        <v>402</v>
      </c>
      <c r="G477" s="22">
        <v>4</v>
      </c>
      <c r="H477" s="1" t="s">
        <v>1036</v>
      </c>
      <c r="I477" s="1" t="s">
        <v>403</v>
      </c>
      <c r="J477" s="1" t="s">
        <v>163</v>
      </c>
      <c r="K477" s="1" t="s">
        <v>404</v>
      </c>
      <c r="L477" s="42" t="s">
        <v>1619</v>
      </c>
      <c r="M477" s="48">
        <v>-3</v>
      </c>
      <c r="N477" s="55" t="s">
        <v>405</v>
      </c>
      <c r="O477" s="1" t="s">
        <v>285</v>
      </c>
      <c r="P477" s="1" t="s">
        <v>417</v>
      </c>
      <c r="Q477" s="1" t="s">
        <v>819</v>
      </c>
      <c r="R477" s="1" t="s">
        <v>820</v>
      </c>
      <c r="S477" s="15" t="s">
        <v>415</v>
      </c>
      <c r="T477" s="1" t="s">
        <v>632</v>
      </c>
      <c r="U477" s="89" t="s">
        <v>408</v>
      </c>
      <c r="V477" s="1" t="s">
        <v>411</v>
      </c>
      <c r="W477" s="15" t="s">
        <v>303</v>
      </c>
      <c r="X477" s="15" t="s">
        <v>170</v>
      </c>
      <c r="Y477" s="1" t="s">
        <v>413</v>
      </c>
      <c r="Z477" s="31" t="s">
        <v>634</v>
      </c>
      <c r="AA477" s="31" t="s">
        <v>635</v>
      </c>
      <c r="AB477" s="102" t="s">
        <v>414</v>
      </c>
      <c r="AC477" s="19" t="s">
        <v>3625</v>
      </c>
      <c r="AD477" s="98">
        <v>4858.695652173913</v>
      </c>
      <c r="AE477" s="1" t="s">
        <v>1791</v>
      </c>
      <c r="AF477" s="4" t="s">
        <v>5399</v>
      </c>
      <c r="AG477" s="15" t="s">
        <v>416</v>
      </c>
      <c r="AH477" s="1" t="s">
        <v>174</v>
      </c>
      <c r="AI477" s="1" t="s">
        <v>3082</v>
      </c>
      <c r="AJ477" s="1" t="s">
        <v>379</v>
      </c>
    </row>
    <row r="478" spans="1:36" ht="126" customHeight="1" x14ac:dyDescent="0.2">
      <c r="A478" s="123">
        <v>477</v>
      </c>
      <c r="B478" s="3" t="s">
        <v>1151</v>
      </c>
      <c r="C478" s="2" t="s">
        <v>399</v>
      </c>
      <c r="D478" s="144"/>
      <c r="E478" s="106" t="s">
        <v>401</v>
      </c>
      <c r="F478" s="168" t="s">
        <v>402</v>
      </c>
      <c r="G478" s="22">
        <v>5</v>
      </c>
      <c r="H478" s="1" t="s">
        <v>1036</v>
      </c>
      <c r="I478" s="1" t="s">
        <v>403</v>
      </c>
      <c r="J478" s="1" t="s">
        <v>163</v>
      </c>
      <c r="K478" s="1" t="s">
        <v>404</v>
      </c>
      <c r="L478" s="42" t="s">
        <v>1619</v>
      </c>
      <c r="M478" s="48">
        <v>-3</v>
      </c>
      <c r="N478" s="55" t="s">
        <v>406</v>
      </c>
      <c r="O478" s="1" t="s">
        <v>285</v>
      </c>
      <c r="P478" s="1" t="s">
        <v>417</v>
      </c>
      <c r="Q478" s="1" t="s">
        <v>819</v>
      </c>
      <c r="R478" s="1" t="s">
        <v>820</v>
      </c>
      <c r="S478" s="15" t="s">
        <v>415</v>
      </c>
      <c r="T478" s="1" t="s">
        <v>632</v>
      </c>
      <c r="U478" s="89" t="s">
        <v>409</v>
      </c>
      <c r="V478" s="1" t="s">
        <v>410</v>
      </c>
      <c r="W478" s="15" t="s">
        <v>303</v>
      </c>
      <c r="X478" s="15" t="s">
        <v>170</v>
      </c>
      <c r="Y478" s="1" t="s">
        <v>1147</v>
      </c>
      <c r="Z478" s="31" t="s">
        <v>634</v>
      </c>
      <c r="AA478" s="31" t="s">
        <v>635</v>
      </c>
      <c r="AB478" s="102" t="s">
        <v>414</v>
      </c>
      <c r="AC478" s="19" t="s">
        <v>3625</v>
      </c>
      <c r="AD478" s="98">
        <v>5066.8896321070233</v>
      </c>
      <c r="AE478" s="1" t="s">
        <v>1791</v>
      </c>
      <c r="AF478" s="4" t="s">
        <v>5400</v>
      </c>
      <c r="AG478" s="15" t="s">
        <v>416</v>
      </c>
      <c r="AH478" s="1" t="s">
        <v>174</v>
      </c>
      <c r="AI478" s="1" t="s">
        <v>3082</v>
      </c>
      <c r="AJ478" s="1" t="s">
        <v>379</v>
      </c>
    </row>
    <row r="479" spans="1:36" ht="126" customHeight="1" x14ac:dyDescent="0.2">
      <c r="A479" s="123">
        <v>478</v>
      </c>
      <c r="B479" s="3" t="s">
        <v>2874</v>
      </c>
      <c r="C479" s="2" t="s">
        <v>418</v>
      </c>
      <c r="D479" s="144"/>
      <c r="E479" s="106" t="s">
        <v>5859</v>
      </c>
      <c r="F479" s="168" t="s">
        <v>5860</v>
      </c>
      <c r="G479" s="22">
        <v>6</v>
      </c>
      <c r="H479" s="1" t="s">
        <v>5861</v>
      </c>
      <c r="I479" s="1" t="s">
        <v>419</v>
      </c>
      <c r="J479" s="1" t="s">
        <v>163</v>
      </c>
      <c r="K479" s="1" t="s">
        <v>420</v>
      </c>
      <c r="L479" s="42" t="s">
        <v>2492</v>
      </c>
      <c r="M479" s="48">
        <v>-10</v>
      </c>
      <c r="N479" s="55" t="s">
        <v>1905</v>
      </c>
      <c r="O479" s="1" t="s">
        <v>421</v>
      </c>
      <c r="P479" s="1" t="s">
        <v>2738</v>
      </c>
      <c r="Q479" s="1" t="s">
        <v>422</v>
      </c>
      <c r="R479" s="1" t="s">
        <v>820</v>
      </c>
      <c r="S479" s="1" t="s">
        <v>590</v>
      </c>
      <c r="T479" s="1" t="s">
        <v>632</v>
      </c>
      <c r="U479" s="89" t="s">
        <v>2947</v>
      </c>
      <c r="V479" s="1" t="s">
        <v>2949</v>
      </c>
      <c r="W479" s="1" t="s">
        <v>1744</v>
      </c>
      <c r="X479" s="1" t="s">
        <v>170</v>
      </c>
      <c r="Y479" s="1" t="s">
        <v>653</v>
      </c>
      <c r="Z479" s="31" t="s">
        <v>634</v>
      </c>
      <c r="AA479" s="31" t="s">
        <v>635</v>
      </c>
      <c r="AB479" s="107" t="s">
        <v>6160</v>
      </c>
      <c r="AC479" s="19" t="s">
        <v>3625</v>
      </c>
      <c r="AD479" s="98">
        <v>4900</v>
      </c>
      <c r="AE479" s="4" t="s">
        <v>6161</v>
      </c>
      <c r="AF479" s="4" t="s">
        <v>5862</v>
      </c>
      <c r="AG479" s="6" t="s">
        <v>1074</v>
      </c>
      <c r="AH479" s="1" t="s">
        <v>335</v>
      </c>
      <c r="AI479" s="1" t="s">
        <v>3082</v>
      </c>
      <c r="AJ479" s="1" t="s">
        <v>379</v>
      </c>
    </row>
    <row r="480" spans="1:36" ht="126" customHeight="1" x14ac:dyDescent="0.2">
      <c r="A480" s="123">
        <v>479</v>
      </c>
      <c r="B480" s="3" t="s">
        <v>2874</v>
      </c>
      <c r="C480" s="2" t="s">
        <v>424</v>
      </c>
      <c r="D480" s="144"/>
      <c r="E480" s="106" t="s">
        <v>5859</v>
      </c>
      <c r="F480" s="168" t="s">
        <v>5860</v>
      </c>
      <c r="G480" s="22">
        <v>9</v>
      </c>
      <c r="H480" s="1" t="s">
        <v>1036</v>
      </c>
      <c r="I480" s="1" t="s">
        <v>6158</v>
      </c>
      <c r="J480" s="1" t="s">
        <v>425</v>
      </c>
      <c r="K480" s="1" t="s">
        <v>426</v>
      </c>
      <c r="L480" s="42" t="s">
        <v>1970</v>
      </c>
      <c r="M480" s="48">
        <v>-15</v>
      </c>
      <c r="N480" s="55" t="s">
        <v>357</v>
      </c>
      <c r="O480" s="1" t="s">
        <v>421</v>
      </c>
      <c r="P480" s="1" t="s">
        <v>2738</v>
      </c>
      <c r="Q480" s="1" t="s">
        <v>427</v>
      </c>
      <c r="R480" s="1" t="s">
        <v>820</v>
      </c>
      <c r="S480" s="1" t="s">
        <v>590</v>
      </c>
      <c r="T480" s="1" t="s">
        <v>632</v>
      </c>
      <c r="U480" s="89" t="s">
        <v>2950</v>
      </c>
      <c r="V480" s="1" t="s">
        <v>428</v>
      </c>
      <c r="W480" s="1" t="s">
        <v>1744</v>
      </c>
      <c r="X480" s="1" t="s">
        <v>170</v>
      </c>
      <c r="Y480" s="1" t="s">
        <v>653</v>
      </c>
      <c r="Z480" s="31" t="s">
        <v>634</v>
      </c>
      <c r="AA480" s="31" t="s">
        <v>635</v>
      </c>
      <c r="AB480" s="107" t="s">
        <v>6160</v>
      </c>
      <c r="AC480" s="19" t="s">
        <v>3625</v>
      </c>
      <c r="AD480" s="98">
        <v>6150</v>
      </c>
      <c r="AE480" s="4" t="s">
        <v>6161</v>
      </c>
      <c r="AF480" s="4" t="s">
        <v>5863</v>
      </c>
      <c r="AG480" s="6" t="s">
        <v>1074</v>
      </c>
      <c r="AH480" s="1" t="s">
        <v>429</v>
      </c>
      <c r="AI480" s="1" t="s">
        <v>3082</v>
      </c>
      <c r="AJ480" s="1" t="s">
        <v>379</v>
      </c>
    </row>
    <row r="481" spans="1:36" ht="126" customHeight="1" x14ac:dyDescent="0.2">
      <c r="A481" s="123">
        <v>480</v>
      </c>
      <c r="B481" s="68" t="s">
        <v>160</v>
      </c>
      <c r="C481" s="2" t="s">
        <v>2687</v>
      </c>
      <c r="D481" s="150"/>
      <c r="E481" s="108" t="s">
        <v>2688</v>
      </c>
      <c r="F481" s="171" t="s">
        <v>3222</v>
      </c>
      <c r="G481" s="23">
        <v>4</v>
      </c>
      <c r="H481" s="17" t="s">
        <v>162</v>
      </c>
      <c r="I481" s="17" t="s">
        <v>2689</v>
      </c>
      <c r="J481" s="17" t="s">
        <v>163</v>
      </c>
      <c r="K481" s="17" t="s">
        <v>2690</v>
      </c>
      <c r="L481" s="43" t="s">
        <v>470</v>
      </c>
      <c r="M481" s="49">
        <v>-3</v>
      </c>
      <c r="N481" s="55" t="s">
        <v>1217</v>
      </c>
      <c r="O481" s="17" t="s">
        <v>3227</v>
      </c>
      <c r="P481" s="17" t="s">
        <v>3228</v>
      </c>
      <c r="Q481" s="17" t="s">
        <v>2691</v>
      </c>
      <c r="R481" s="17" t="s">
        <v>3399</v>
      </c>
      <c r="S481" s="17" t="s">
        <v>3229</v>
      </c>
      <c r="T481" s="17" t="s">
        <v>632</v>
      </c>
      <c r="U481" s="117" t="s">
        <v>168</v>
      </c>
      <c r="V481" s="17" t="s">
        <v>169</v>
      </c>
      <c r="W481" s="17" t="s">
        <v>621</v>
      </c>
      <c r="X481" s="17" t="s">
        <v>170</v>
      </c>
      <c r="Y481" s="17" t="s">
        <v>171</v>
      </c>
      <c r="Z481" s="31" t="s">
        <v>634</v>
      </c>
      <c r="AA481" s="31" t="s">
        <v>635</v>
      </c>
      <c r="AB481" s="102" t="s">
        <v>3239</v>
      </c>
      <c r="AC481" s="19" t="s">
        <v>3625</v>
      </c>
      <c r="AD481" s="98">
        <v>5989.130434782609</v>
      </c>
      <c r="AE481" s="17" t="s">
        <v>3242</v>
      </c>
      <c r="AF481" s="4">
        <v>9378.7625418060197</v>
      </c>
      <c r="AG481" s="17" t="s">
        <v>3237</v>
      </c>
      <c r="AH481" s="17" t="s">
        <v>174</v>
      </c>
      <c r="AI481" s="1" t="s">
        <v>3082</v>
      </c>
      <c r="AJ481" s="1" t="s">
        <v>379</v>
      </c>
    </row>
    <row r="482" spans="1:36" ht="126" customHeight="1" x14ac:dyDescent="0.2">
      <c r="A482" s="123">
        <v>481</v>
      </c>
      <c r="B482" s="68" t="s">
        <v>160</v>
      </c>
      <c r="C482" s="2" t="s">
        <v>2692</v>
      </c>
      <c r="D482" s="150"/>
      <c r="E482" s="108" t="s">
        <v>2693</v>
      </c>
      <c r="F482" s="171" t="s">
        <v>3222</v>
      </c>
      <c r="G482" s="23">
        <v>6</v>
      </c>
      <c r="H482" s="17" t="s">
        <v>162</v>
      </c>
      <c r="I482" s="17" t="s">
        <v>2689</v>
      </c>
      <c r="J482" s="17" t="s">
        <v>163</v>
      </c>
      <c r="K482" s="17" t="s">
        <v>2690</v>
      </c>
      <c r="L482" s="43" t="s">
        <v>470</v>
      </c>
      <c r="M482" s="49">
        <v>-3</v>
      </c>
      <c r="N482" s="55" t="s">
        <v>1217</v>
      </c>
      <c r="O482" s="17" t="s">
        <v>3227</v>
      </c>
      <c r="P482" s="17" t="s">
        <v>3228</v>
      </c>
      <c r="Q482" s="17" t="s">
        <v>2691</v>
      </c>
      <c r="R482" s="17" t="s">
        <v>3399</v>
      </c>
      <c r="S482" s="17" t="s">
        <v>3229</v>
      </c>
      <c r="T482" s="17" t="s">
        <v>632</v>
      </c>
      <c r="U482" s="117" t="s">
        <v>1221</v>
      </c>
      <c r="V482" s="17" t="s">
        <v>1222</v>
      </c>
      <c r="W482" s="17" t="s">
        <v>1484</v>
      </c>
      <c r="X482" s="17" t="s">
        <v>170</v>
      </c>
      <c r="Y482" s="17" t="s">
        <v>171</v>
      </c>
      <c r="Z482" s="31" t="s">
        <v>634</v>
      </c>
      <c r="AA482" s="31" t="s">
        <v>635</v>
      </c>
      <c r="AB482" s="102" t="s">
        <v>3240</v>
      </c>
      <c r="AC482" s="19" t="s">
        <v>3625</v>
      </c>
      <c r="AD482" s="98">
        <v>6053.5117056856188</v>
      </c>
      <c r="AE482" s="17" t="s">
        <v>3242</v>
      </c>
      <c r="AF482" s="4">
        <v>9710.7023411371247</v>
      </c>
      <c r="AG482" s="17" t="s">
        <v>3237</v>
      </c>
      <c r="AH482" s="17" t="s">
        <v>1601</v>
      </c>
      <c r="AI482" s="1" t="s">
        <v>3082</v>
      </c>
      <c r="AJ482" s="1" t="s">
        <v>379</v>
      </c>
    </row>
    <row r="483" spans="1:36" ht="126" customHeight="1" x14ac:dyDescent="0.2">
      <c r="A483" s="123">
        <v>482</v>
      </c>
      <c r="B483" s="68" t="s">
        <v>160</v>
      </c>
      <c r="C483" s="2" t="s">
        <v>2694</v>
      </c>
      <c r="D483" s="150"/>
      <c r="E483" s="108" t="s">
        <v>2695</v>
      </c>
      <c r="F483" s="171" t="s">
        <v>3222</v>
      </c>
      <c r="G483" s="23">
        <v>8</v>
      </c>
      <c r="H483" s="17" t="s">
        <v>162</v>
      </c>
      <c r="I483" s="17" t="s">
        <v>2696</v>
      </c>
      <c r="J483" s="17" t="s">
        <v>163</v>
      </c>
      <c r="K483" s="17" t="s">
        <v>2697</v>
      </c>
      <c r="L483" s="43" t="s">
        <v>2698</v>
      </c>
      <c r="M483" s="49">
        <v>-3</v>
      </c>
      <c r="N483" s="55" t="s">
        <v>1217</v>
      </c>
      <c r="O483" s="17" t="s">
        <v>3227</v>
      </c>
      <c r="P483" s="17" t="s">
        <v>3228</v>
      </c>
      <c r="Q483" s="17" t="s">
        <v>2699</v>
      </c>
      <c r="R483" s="17" t="s">
        <v>3399</v>
      </c>
      <c r="S483" s="17" t="s">
        <v>3229</v>
      </c>
      <c r="T483" s="17" t="s">
        <v>632</v>
      </c>
      <c r="U483" s="117" t="s">
        <v>2295</v>
      </c>
      <c r="V483" s="17" t="s">
        <v>2296</v>
      </c>
      <c r="W483" s="17" t="s">
        <v>1744</v>
      </c>
      <c r="X483" s="17" t="s">
        <v>170</v>
      </c>
      <c r="Y483" s="17" t="s">
        <v>171</v>
      </c>
      <c r="Z483" s="31" t="s">
        <v>634</v>
      </c>
      <c r="AA483" s="31" t="s">
        <v>635</v>
      </c>
      <c r="AB483" s="102" t="s">
        <v>3241</v>
      </c>
      <c r="AC483" s="19" t="s">
        <v>3625</v>
      </c>
      <c r="AD483" s="98">
        <v>6346.1538461538466</v>
      </c>
      <c r="AE483" s="17" t="s">
        <v>3243</v>
      </c>
      <c r="AF483" s="4">
        <v>11580.267558528429</v>
      </c>
      <c r="AG483" s="17" t="s">
        <v>3237</v>
      </c>
      <c r="AH483" s="17" t="s">
        <v>174</v>
      </c>
      <c r="AI483" s="1" t="s">
        <v>3082</v>
      </c>
      <c r="AJ483" s="1" t="s">
        <v>379</v>
      </c>
    </row>
    <row r="484" spans="1:36" ht="126" customHeight="1" x14ac:dyDescent="0.2">
      <c r="A484" s="123">
        <v>483</v>
      </c>
      <c r="B484" s="3" t="s">
        <v>657</v>
      </c>
      <c r="C484" s="2" t="s">
        <v>2662</v>
      </c>
      <c r="D484" s="144"/>
      <c r="E484" s="106" t="s">
        <v>6544</v>
      </c>
      <c r="F484" s="168" t="s">
        <v>6542</v>
      </c>
      <c r="G484" s="22">
        <v>20</v>
      </c>
      <c r="H484" s="1" t="s">
        <v>1036</v>
      </c>
      <c r="I484" s="1" t="s">
        <v>2683</v>
      </c>
      <c r="J484" s="1" t="s">
        <v>2672</v>
      </c>
      <c r="K484" s="5" t="s">
        <v>6690</v>
      </c>
      <c r="L484" s="42" t="s">
        <v>6691</v>
      </c>
      <c r="M484" s="50" t="str">
        <f>"-2 cm
donnée ancien guide"</f>
        <v>-2 cm
donnée ancien guide</v>
      </c>
      <c r="N484" s="55" t="s">
        <v>6692</v>
      </c>
      <c r="O484" s="1" t="s">
        <v>6693</v>
      </c>
      <c r="P484" s="1" t="s">
        <v>6694</v>
      </c>
      <c r="Q484" s="1" t="s">
        <v>774</v>
      </c>
      <c r="R484" s="1" t="s">
        <v>2559</v>
      </c>
      <c r="S484" s="1" t="s">
        <v>6695</v>
      </c>
      <c r="T484" s="1" t="s">
        <v>632</v>
      </c>
      <c r="U484" s="89" t="s">
        <v>1830</v>
      </c>
      <c r="V484" s="1" t="s">
        <v>1831</v>
      </c>
      <c r="W484" s="1" t="s">
        <v>6696</v>
      </c>
      <c r="X484" s="1" t="s">
        <v>5264</v>
      </c>
      <c r="Y484" s="1" t="s">
        <v>171</v>
      </c>
      <c r="Z484" s="31" t="s">
        <v>634</v>
      </c>
      <c r="AA484" s="31" t="s">
        <v>635</v>
      </c>
      <c r="AB484" s="107" t="s">
        <v>6549</v>
      </c>
      <c r="AC484" s="19" t="s">
        <v>3625</v>
      </c>
      <c r="AD484" s="98" t="s">
        <v>6697</v>
      </c>
      <c r="AE484" s="1" t="s">
        <v>6698</v>
      </c>
      <c r="AF484" s="4" t="s">
        <v>6699</v>
      </c>
      <c r="AG484" s="1" t="s">
        <v>6700</v>
      </c>
      <c r="AH484" s="1" t="s">
        <v>641</v>
      </c>
      <c r="AI484" s="107" t="s">
        <v>2207</v>
      </c>
      <c r="AJ484" s="132">
        <v>45107</v>
      </c>
    </row>
    <row r="485" spans="1:36" ht="126" customHeight="1" x14ac:dyDescent="0.2">
      <c r="A485" s="123">
        <v>484</v>
      </c>
      <c r="B485" s="3" t="s">
        <v>657</v>
      </c>
      <c r="C485" s="2" t="s">
        <v>3163</v>
      </c>
      <c r="D485" s="144"/>
      <c r="E485" s="106" t="s">
        <v>3160</v>
      </c>
      <c r="F485" s="168" t="s">
        <v>3204</v>
      </c>
      <c r="G485" s="22">
        <v>20</v>
      </c>
      <c r="H485" s="1" t="s">
        <v>1036</v>
      </c>
      <c r="I485" s="1" t="s">
        <v>3161</v>
      </c>
      <c r="J485" s="1" t="s">
        <v>2672</v>
      </c>
      <c r="K485" s="5" t="s">
        <v>3162</v>
      </c>
      <c r="L485" s="42" t="s">
        <v>941</v>
      </c>
      <c r="M485" s="50">
        <v>-2</v>
      </c>
      <c r="N485" s="55" t="s">
        <v>2709</v>
      </c>
      <c r="O485" s="1" t="s">
        <v>1709</v>
      </c>
      <c r="P485" s="1" t="s">
        <v>286</v>
      </c>
      <c r="Q485" s="1" t="s">
        <v>774</v>
      </c>
      <c r="R485" s="1" t="s">
        <v>2559</v>
      </c>
      <c r="S485" s="1" t="s">
        <v>590</v>
      </c>
      <c r="T485" s="1" t="s">
        <v>632</v>
      </c>
      <c r="U485" s="89" t="s">
        <v>3198</v>
      </c>
      <c r="V485" s="1" t="s">
        <v>3203</v>
      </c>
      <c r="W485" s="1" t="s">
        <v>1484</v>
      </c>
      <c r="X485" s="1" t="s">
        <v>170</v>
      </c>
      <c r="Y485" s="1" t="s">
        <v>171</v>
      </c>
      <c r="Z485" s="31" t="s">
        <v>634</v>
      </c>
      <c r="AA485" s="31" t="s">
        <v>635</v>
      </c>
      <c r="AB485" s="102" t="s">
        <v>1930</v>
      </c>
      <c r="AC485" s="19" t="s">
        <v>3625</v>
      </c>
      <c r="AD485" s="98">
        <v>8772.5752508361202</v>
      </c>
      <c r="AE485" s="1" t="s">
        <v>2686</v>
      </c>
      <c r="AF485" s="4" t="s">
        <v>5401</v>
      </c>
      <c r="AG485" s="1" t="s">
        <v>1491</v>
      </c>
      <c r="AH485" s="1" t="s">
        <v>641</v>
      </c>
      <c r="AI485" s="1" t="s">
        <v>3082</v>
      </c>
      <c r="AJ485" s="1" t="s">
        <v>379</v>
      </c>
    </row>
    <row r="486" spans="1:36" ht="126" customHeight="1" x14ac:dyDescent="0.2">
      <c r="A486" s="123">
        <v>485</v>
      </c>
      <c r="B486" s="3" t="s">
        <v>657</v>
      </c>
      <c r="C486" s="2" t="s">
        <v>2664</v>
      </c>
      <c r="D486" s="143"/>
      <c r="E486" s="106" t="s">
        <v>6137</v>
      </c>
      <c r="F486" s="168" t="s">
        <v>2663</v>
      </c>
      <c r="G486" s="22">
        <v>4</v>
      </c>
      <c r="H486" s="1" t="s">
        <v>1036</v>
      </c>
      <c r="I486" s="1" t="s">
        <v>1696</v>
      </c>
      <c r="J486" s="1" t="s">
        <v>2674</v>
      </c>
      <c r="K486" s="5" t="s">
        <v>1706</v>
      </c>
      <c r="L486" s="42" t="s">
        <v>1707</v>
      </c>
      <c r="M486" s="50">
        <v>-2</v>
      </c>
      <c r="N486" s="55" t="s">
        <v>1708</v>
      </c>
      <c r="O486" s="1" t="s">
        <v>1709</v>
      </c>
      <c r="P486" s="1" t="s">
        <v>286</v>
      </c>
      <c r="Q486" s="1" t="s">
        <v>1710</v>
      </c>
      <c r="R486" s="1" t="s">
        <v>2559</v>
      </c>
      <c r="S486" s="1" t="s">
        <v>590</v>
      </c>
      <c r="T486" s="1" t="s">
        <v>632</v>
      </c>
      <c r="U486" s="89" t="s">
        <v>2295</v>
      </c>
      <c r="V486" s="1" t="s">
        <v>2296</v>
      </c>
      <c r="W486" s="1" t="s">
        <v>621</v>
      </c>
      <c r="X486" s="1" t="s">
        <v>170</v>
      </c>
      <c r="Y486" s="1" t="s">
        <v>1295</v>
      </c>
      <c r="Z486" s="31" t="s">
        <v>634</v>
      </c>
      <c r="AA486" s="31" t="s">
        <v>635</v>
      </c>
      <c r="AB486" s="102" t="s">
        <v>1930</v>
      </c>
      <c r="AC486" s="1" t="s">
        <v>3670</v>
      </c>
      <c r="AD486" s="98">
        <v>4619.5652173913049</v>
      </c>
      <c r="AE486" s="1" t="s">
        <v>2684</v>
      </c>
      <c r="AF486" s="4" t="s">
        <v>5402</v>
      </c>
      <c r="AG486" s="1" t="s">
        <v>508</v>
      </c>
      <c r="AH486" s="1" t="s">
        <v>641</v>
      </c>
      <c r="AI486" s="107" t="s">
        <v>2207</v>
      </c>
      <c r="AJ486" s="132">
        <v>45107</v>
      </c>
    </row>
    <row r="487" spans="1:36" ht="126" customHeight="1" x14ac:dyDescent="0.2">
      <c r="A487" s="123">
        <v>486</v>
      </c>
      <c r="B487" s="3" t="s">
        <v>657</v>
      </c>
      <c r="C487" s="2" t="s">
        <v>2665</v>
      </c>
      <c r="D487" s="143"/>
      <c r="E487" s="106" t="s">
        <v>6138</v>
      </c>
      <c r="F487" s="168" t="s">
        <v>2663</v>
      </c>
      <c r="G487" s="22">
        <v>4</v>
      </c>
      <c r="H487" s="1" t="s">
        <v>1036</v>
      </c>
      <c r="I487" s="1" t="s">
        <v>2685</v>
      </c>
      <c r="J487" s="1" t="s">
        <v>2675</v>
      </c>
      <c r="K487" s="5" t="s">
        <v>1706</v>
      </c>
      <c r="L487" s="42" t="s">
        <v>1707</v>
      </c>
      <c r="M487" s="50">
        <v>-2</v>
      </c>
      <c r="N487" s="55" t="s">
        <v>1791</v>
      </c>
      <c r="O487" s="1" t="s">
        <v>1709</v>
      </c>
      <c r="P487" s="1" t="s">
        <v>286</v>
      </c>
      <c r="Q487" s="1" t="s">
        <v>1710</v>
      </c>
      <c r="R487" s="1" t="s">
        <v>2559</v>
      </c>
      <c r="S487" s="1" t="s">
        <v>590</v>
      </c>
      <c r="T487" s="1" t="s">
        <v>632</v>
      </c>
      <c r="U487" s="89" t="s">
        <v>2295</v>
      </c>
      <c r="V487" s="1" t="s">
        <v>2296</v>
      </c>
      <c r="W487" s="1" t="s">
        <v>621</v>
      </c>
      <c r="X487" s="1" t="s">
        <v>170</v>
      </c>
      <c r="Y487" s="1" t="s">
        <v>1295</v>
      </c>
      <c r="Z487" s="31" t="s">
        <v>634</v>
      </c>
      <c r="AA487" s="31" t="s">
        <v>635</v>
      </c>
      <c r="AB487" s="102" t="s">
        <v>1930</v>
      </c>
      <c r="AC487" s="1" t="s">
        <v>3670</v>
      </c>
      <c r="AD487" s="98">
        <v>4619.5652173913049</v>
      </c>
      <c r="AE487" s="1" t="s">
        <v>2684</v>
      </c>
      <c r="AF487" s="4" t="s">
        <v>5403</v>
      </c>
      <c r="AG487" s="1" t="s">
        <v>508</v>
      </c>
      <c r="AH487" s="1" t="s">
        <v>641</v>
      </c>
      <c r="AI487" s="107" t="s">
        <v>2207</v>
      </c>
      <c r="AJ487" s="132">
        <v>45107</v>
      </c>
    </row>
    <row r="488" spans="1:36" ht="126" customHeight="1" x14ac:dyDescent="0.2">
      <c r="A488" s="123">
        <v>487</v>
      </c>
      <c r="B488" s="3" t="s">
        <v>657</v>
      </c>
      <c r="C488" s="2" t="s">
        <v>3144</v>
      </c>
      <c r="D488" s="144"/>
      <c r="E488" s="108" t="s">
        <v>6139</v>
      </c>
      <c r="F488" s="168" t="s">
        <v>3178</v>
      </c>
      <c r="G488" s="22">
        <v>4</v>
      </c>
      <c r="H488" s="1" t="s">
        <v>1036</v>
      </c>
      <c r="I488" s="1" t="s">
        <v>3145</v>
      </c>
      <c r="J488" s="1" t="s">
        <v>3146</v>
      </c>
      <c r="K488" s="5" t="s">
        <v>3147</v>
      </c>
      <c r="L488" s="42" t="s">
        <v>1707</v>
      </c>
      <c r="M488" s="48" t="s">
        <v>3175</v>
      </c>
      <c r="N488" s="55" t="s">
        <v>3172</v>
      </c>
      <c r="O488" s="1" t="s">
        <v>1709</v>
      </c>
      <c r="P488" s="1" t="s">
        <v>286</v>
      </c>
      <c r="Q488" s="1" t="s">
        <v>1710</v>
      </c>
      <c r="R488" s="1" t="s">
        <v>2559</v>
      </c>
      <c r="S488" s="1" t="s">
        <v>590</v>
      </c>
      <c r="T488" s="1" t="s">
        <v>632</v>
      </c>
      <c r="U488" s="89" t="s">
        <v>3202</v>
      </c>
      <c r="V488" s="1" t="s">
        <v>3188</v>
      </c>
      <c r="W488" s="1" t="s">
        <v>3168</v>
      </c>
      <c r="X488" s="1" t="s">
        <v>170</v>
      </c>
      <c r="Y488" s="1" t="s">
        <v>1295</v>
      </c>
      <c r="Z488" s="31" t="s">
        <v>634</v>
      </c>
      <c r="AA488" s="31" t="s">
        <v>635</v>
      </c>
      <c r="AB488" s="102" t="s">
        <v>3148</v>
      </c>
      <c r="AC488" s="1" t="s">
        <v>3670</v>
      </c>
      <c r="AD488" s="98">
        <v>4634.6153846153848</v>
      </c>
      <c r="AE488" s="4">
        <v>141</v>
      </c>
      <c r="AF488" s="4" t="s">
        <v>5404</v>
      </c>
      <c r="AG488" s="1" t="s">
        <v>1491</v>
      </c>
      <c r="AH488" s="1" t="s">
        <v>3176</v>
      </c>
      <c r="AI488" s="106" t="s">
        <v>2207</v>
      </c>
      <c r="AJ488" s="132">
        <v>45107</v>
      </c>
    </row>
    <row r="489" spans="1:36" ht="126" customHeight="1" x14ac:dyDescent="0.2">
      <c r="A489" s="123">
        <v>488</v>
      </c>
      <c r="B489" s="3" t="s">
        <v>657</v>
      </c>
      <c r="C489" s="2" t="s">
        <v>2667</v>
      </c>
      <c r="D489" s="143"/>
      <c r="E489" s="106" t="s">
        <v>6140</v>
      </c>
      <c r="F489" s="168" t="s">
        <v>2666</v>
      </c>
      <c r="G489" s="22">
        <v>5</v>
      </c>
      <c r="H489" s="1" t="s">
        <v>1036</v>
      </c>
      <c r="I489" s="1" t="s">
        <v>1699</v>
      </c>
      <c r="J489" s="1" t="s">
        <v>2674</v>
      </c>
      <c r="K489" s="5" t="s">
        <v>598</v>
      </c>
      <c r="L489" s="42" t="s">
        <v>1707</v>
      </c>
      <c r="M489" s="50">
        <v>-2</v>
      </c>
      <c r="N489" s="55" t="s">
        <v>599</v>
      </c>
      <c r="O489" s="1" t="s">
        <v>1709</v>
      </c>
      <c r="P489" s="1" t="s">
        <v>286</v>
      </c>
      <c r="Q489" s="1" t="s">
        <v>1710</v>
      </c>
      <c r="R489" s="1" t="s">
        <v>2559</v>
      </c>
      <c r="S489" s="1" t="s">
        <v>590</v>
      </c>
      <c r="T489" s="1" t="s">
        <v>632</v>
      </c>
      <c r="U489" s="89" t="s">
        <v>264</v>
      </c>
      <c r="V489" s="1" t="s">
        <v>2710</v>
      </c>
      <c r="W489" s="1" t="s">
        <v>621</v>
      </c>
      <c r="X489" s="1" t="s">
        <v>170</v>
      </c>
      <c r="Y489" s="1" t="s">
        <v>1295</v>
      </c>
      <c r="Z489" s="31" t="s">
        <v>634</v>
      </c>
      <c r="AA489" s="31" t="s">
        <v>635</v>
      </c>
      <c r="AB489" s="102" t="s">
        <v>1930</v>
      </c>
      <c r="AC489" s="1" t="s">
        <v>3670</v>
      </c>
      <c r="AD489" s="98">
        <v>5313.5451505016727</v>
      </c>
      <c r="AE489" s="1" t="s">
        <v>3136</v>
      </c>
      <c r="AF489" s="4" t="s">
        <v>5405</v>
      </c>
      <c r="AG489" s="1" t="s">
        <v>1491</v>
      </c>
      <c r="AH489" s="1" t="s">
        <v>641</v>
      </c>
      <c r="AI489" s="108" t="s">
        <v>3082</v>
      </c>
      <c r="AJ489" s="132" t="s">
        <v>379</v>
      </c>
    </row>
    <row r="490" spans="1:36" ht="126" customHeight="1" x14ac:dyDescent="0.2">
      <c r="A490" s="123">
        <v>489</v>
      </c>
      <c r="B490" s="3" t="s">
        <v>657</v>
      </c>
      <c r="C490" s="2" t="s">
        <v>2668</v>
      </c>
      <c r="D490" s="143"/>
      <c r="E490" s="106" t="s">
        <v>2682</v>
      </c>
      <c r="F490" s="168" t="s">
        <v>2669</v>
      </c>
      <c r="G490" s="22">
        <v>5</v>
      </c>
      <c r="H490" s="1" t="s">
        <v>1036</v>
      </c>
      <c r="I490" s="1" t="s">
        <v>2700</v>
      </c>
      <c r="J490" s="1" t="s">
        <v>2675</v>
      </c>
      <c r="K490" s="5" t="s">
        <v>598</v>
      </c>
      <c r="L490" s="42" t="s">
        <v>1707</v>
      </c>
      <c r="M490" s="50">
        <v>-2</v>
      </c>
      <c r="N490" s="55" t="s">
        <v>1791</v>
      </c>
      <c r="O490" s="1" t="s">
        <v>1709</v>
      </c>
      <c r="P490" s="1" t="s">
        <v>286</v>
      </c>
      <c r="Q490" s="1" t="s">
        <v>1710</v>
      </c>
      <c r="R490" s="1" t="s">
        <v>2559</v>
      </c>
      <c r="S490" s="1" t="s">
        <v>590</v>
      </c>
      <c r="T490" s="1" t="s">
        <v>632</v>
      </c>
      <c r="U490" s="89" t="s">
        <v>264</v>
      </c>
      <c r="V490" s="1" t="s">
        <v>2710</v>
      </c>
      <c r="W490" s="1" t="s">
        <v>621</v>
      </c>
      <c r="X490" s="1" t="s">
        <v>170</v>
      </c>
      <c r="Y490" s="1" t="s">
        <v>1295</v>
      </c>
      <c r="Z490" s="31" t="s">
        <v>634</v>
      </c>
      <c r="AA490" s="31" t="s">
        <v>635</v>
      </c>
      <c r="AB490" s="102" t="s">
        <v>1930</v>
      </c>
      <c r="AC490" s="1" t="s">
        <v>3670</v>
      </c>
      <c r="AD490" s="98">
        <v>5313.5451505016727</v>
      </c>
      <c r="AE490" s="1" t="s">
        <v>3136</v>
      </c>
      <c r="AF490" s="4" t="s">
        <v>5405</v>
      </c>
      <c r="AG490" s="1" t="s">
        <v>1491</v>
      </c>
      <c r="AH490" s="1" t="s">
        <v>641</v>
      </c>
      <c r="AI490" s="107" t="s">
        <v>2207</v>
      </c>
      <c r="AJ490" s="132">
        <v>45107</v>
      </c>
    </row>
    <row r="491" spans="1:36" ht="126" customHeight="1" x14ac:dyDescent="0.2">
      <c r="A491" s="123">
        <v>490</v>
      </c>
      <c r="B491" s="3" t="s">
        <v>657</v>
      </c>
      <c r="C491" s="2" t="s">
        <v>2670</v>
      </c>
      <c r="D491" s="143"/>
      <c r="E491" s="106" t="s">
        <v>6141</v>
      </c>
      <c r="F491" s="168" t="s">
        <v>1928</v>
      </c>
      <c r="G491" s="22">
        <v>6</v>
      </c>
      <c r="H491" s="1" t="s">
        <v>1036</v>
      </c>
      <c r="I491" s="1" t="s">
        <v>2543</v>
      </c>
      <c r="J491" s="1" t="s">
        <v>2674</v>
      </c>
      <c r="K491" s="5" t="s">
        <v>598</v>
      </c>
      <c r="L491" s="42" t="s">
        <v>1707</v>
      </c>
      <c r="M491" s="50">
        <v>-2</v>
      </c>
      <c r="N491" s="55" t="s">
        <v>2544</v>
      </c>
      <c r="O491" s="1" t="s">
        <v>1709</v>
      </c>
      <c r="P491" s="1" t="s">
        <v>286</v>
      </c>
      <c r="Q491" s="1" t="s">
        <v>1710</v>
      </c>
      <c r="R491" s="1" t="s">
        <v>2559</v>
      </c>
      <c r="S491" s="1" t="s">
        <v>590</v>
      </c>
      <c r="T491" s="1" t="s">
        <v>632</v>
      </c>
      <c r="U491" s="89" t="s">
        <v>2711</v>
      </c>
      <c r="V491" s="1" t="s">
        <v>85</v>
      </c>
      <c r="W491" s="1" t="s">
        <v>91</v>
      </c>
      <c r="X491" s="1" t="s">
        <v>170</v>
      </c>
      <c r="Y491" s="1" t="s">
        <v>2673</v>
      </c>
      <c r="Z491" s="31" t="s">
        <v>634</v>
      </c>
      <c r="AA491" s="31" t="s">
        <v>635</v>
      </c>
      <c r="AB491" s="102" t="s">
        <v>1930</v>
      </c>
      <c r="AC491" s="1" t="s">
        <v>3670</v>
      </c>
      <c r="AD491" s="98">
        <v>5569.3979933110368</v>
      </c>
      <c r="AE491" s="1" t="s">
        <v>3136</v>
      </c>
      <c r="AF491" s="4" t="s">
        <v>5406</v>
      </c>
      <c r="AG491" s="1" t="s">
        <v>1491</v>
      </c>
      <c r="AH491" s="1" t="s">
        <v>641</v>
      </c>
      <c r="AI491" s="108" t="s">
        <v>3082</v>
      </c>
      <c r="AJ491" s="132" t="s">
        <v>379</v>
      </c>
    </row>
    <row r="492" spans="1:36" ht="126" customHeight="1" x14ac:dyDescent="0.2">
      <c r="A492" s="123">
        <v>491</v>
      </c>
      <c r="B492" s="3" t="s">
        <v>657</v>
      </c>
      <c r="C492" s="2" t="s">
        <v>3149</v>
      </c>
      <c r="D492" s="144"/>
      <c r="E492" s="108" t="s">
        <v>6142</v>
      </c>
      <c r="F492" s="168" t="s">
        <v>3178</v>
      </c>
      <c r="G492" s="22">
        <v>5</v>
      </c>
      <c r="H492" s="1" t="s">
        <v>1036</v>
      </c>
      <c r="I492" s="1" t="s">
        <v>3179</v>
      </c>
      <c r="J492" s="1" t="s">
        <v>3146</v>
      </c>
      <c r="K492" s="5" t="s">
        <v>3150</v>
      </c>
      <c r="L492" s="42" t="s">
        <v>1707</v>
      </c>
      <c r="M492" s="48" t="s">
        <v>3175</v>
      </c>
      <c r="N492" s="55" t="s">
        <v>3173</v>
      </c>
      <c r="O492" s="1" t="s">
        <v>1709</v>
      </c>
      <c r="P492" s="1" t="s">
        <v>286</v>
      </c>
      <c r="Q492" s="1" t="s">
        <v>1710</v>
      </c>
      <c r="R492" s="1" t="s">
        <v>2559</v>
      </c>
      <c r="S492" s="1" t="s">
        <v>590</v>
      </c>
      <c r="T492" s="1" t="s">
        <v>632</v>
      </c>
      <c r="U492" s="89" t="s">
        <v>3202</v>
      </c>
      <c r="V492" s="1" t="s">
        <v>3188</v>
      </c>
      <c r="W492" s="1" t="s">
        <v>3168</v>
      </c>
      <c r="X492" s="1" t="s">
        <v>170</v>
      </c>
      <c r="Y492" s="1" t="s">
        <v>1295</v>
      </c>
      <c r="Z492" s="31" t="s">
        <v>634</v>
      </c>
      <c r="AA492" s="31" t="s">
        <v>635</v>
      </c>
      <c r="AB492" s="102" t="s">
        <v>3148</v>
      </c>
      <c r="AC492" s="1" t="s">
        <v>3670</v>
      </c>
      <c r="AD492" s="98">
        <v>5331.1036789297659</v>
      </c>
      <c r="AE492" s="4">
        <v>141</v>
      </c>
      <c r="AF492" s="4" t="s">
        <v>5407</v>
      </c>
      <c r="AG492" s="1" t="s">
        <v>1491</v>
      </c>
      <c r="AH492" s="1" t="s">
        <v>3176</v>
      </c>
      <c r="AI492" s="106" t="s">
        <v>2207</v>
      </c>
      <c r="AJ492" s="132">
        <v>45107</v>
      </c>
    </row>
    <row r="493" spans="1:36" ht="126" customHeight="1" x14ac:dyDescent="0.2">
      <c r="A493" s="123">
        <v>492</v>
      </c>
      <c r="B493" s="3" t="s">
        <v>657</v>
      </c>
      <c r="C493" s="2" t="s">
        <v>2671</v>
      </c>
      <c r="D493" s="143"/>
      <c r="E493" s="106" t="s">
        <v>2681</v>
      </c>
      <c r="F493" s="168" t="s">
        <v>2666</v>
      </c>
      <c r="G493" s="22">
        <v>6</v>
      </c>
      <c r="H493" s="1" t="s">
        <v>1036</v>
      </c>
      <c r="I493" s="1" t="s">
        <v>2701</v>
      </c>
      <c r="J493" s="1" t="s">
        <v>2675</v>
      </c>
      <c r="K493" s="5" t="s">
        <v>598</v>
      </c>
      <c r="L493" s="42" t="s">
        <v>1707</v>
      </c>
      <c r="M493" s="50">
        <v>-2</v>
      </c>
      <c r="N493" s="55" t="s">
        <v>1791</v>
      </c>
      <c r="O493" s="1" t="s">
        <v>1709</v>
      </c>
      <c r="P493" s="1" t="s">
        <v>286</v>
      </c>
      <c r="Q493" s="1" t="s">
        <v>1710</v>
      </c>
      <c r="R493" s="1" t="s">
        <v>2559</v>
      </c>
      <c r="S493" s="1" t="s">
        <v>590</v>
      </c>
      <c r="T493" s="1" t="s">
        <v>632</v>
      </c>
      <c r="U493" s="89" t="s">
        <v>2711</v>
      </c>
      <c r="V493" s="1" t="s">
        <v>85</v>
      </c>
      <c r="W493" s="1" t="s">
        <v>91</v>
      </c>
      <c r="X493" s="1" t="s">
        <v>170</v>
      </c>
      <c r="Y493" s="1" t="s">
        <v>2673</v>
      </c>
      <c r="Z493" s="31" t="s">
        <v>634</v>
      </c>
      <c r="AA493" s="31" t="s">
        <v>635</v>
      </c>
      <c r="AB493" s="102" t="s">
        <v>1930</v>
      </c>
      <c r="AC493" s="1" t="s">
        <v>3670</v>
      </c>
      <c r="AD493" s="98">
        <v>5569.3979933110368</v>
      </c>
      <c r="AE493" s="1" t="s">
        <v>3136</v>
      </c>
      <c r="AF493" s="4" t="s">
        <v>5406</v>
      </c>
      <c r="AG493" s="1" t="s">
        <v>1491</v>
      </c>
      <c r="AH493" s="1" t="s">
        <v>641</v>
      </c>
      <c r="AI493" s="107" t="s">
        <v>2207</v>
      </c>
      <c r="AJ493" s="132">
        <v>45107</v>
      </c>
    </row>
    <row r="494" spans="1:36" ht="126" customHeight="1" x14ac:dyDescent="0.2">
      <c r="A494" s="123">
        <v>493</v>
      </c>
      <c r="B494" s="3" t="s">
        <v>657</v>
      </c>
      <c r="C494" s="2" t="s">
        <v>3151</v>
      </c>
      <c r="D494" s="144"/>
      <c r="E494" s="108" t="s">
        <v>6143</v>
      </c>
      <c r="F494" s="168" t="s">
        <v>3178</v>
      </c>
      <c r="G494" s="22">
        <v>6</v>
      </c>
      <c r="H494" s="1" t="s">
        <v>1036</v>
      </c>
      <c r="I494" s="1" t="s">
        <v>3180</v>
      </c>
      <c r="J494" s="1" t="s">
        <v>3146</v>
      </c>
      <c r="K494" s="5" t="s">
        <v>3150</v>
      </c>
      <c r="L494" s="42" t="s">
        <v>1707</v>
      </c>
      <c r="M494" s="48" t="s">
        <v>3175</v>
      </c>
      <c r="N494" s="55" t="s">
        <v>3173</v>
      </c>
      <c r="O494" s="1" t="s">
        <v>1709</v>
      </c>
      <c r="P494" s="1" t="s">
        <v>286</v>
      </c>
      <c r="Q494" s="1" t="s">
        <v>1710</v>
      </c>
      <c r="R494" s="1" t="s">
        <v>2559</v>
      </c>
      <c r="S494" s="1" t="s">
        <v>590</v>
      </c>
      <c r="T494" s="1" t="s">
        <v>632</v>
      </c>
      <c r="U494" s="89" t="s">
        <v>3201</v>
      </c>
      <c r="V494" s="1" t="s">
        <v>3189</v>
      </c>
      <c r="W494" s="1" t="s">
        <v>3169</v>
      </c>
      <c r="X494" s="1" t="s">
        <v>170</v>
      </c>
      <c r="Y494" s="1" t="s">
        <v>2673</v>
      </c>
      <c r="Z494" s="31" t="s">
        <v>634</v>
      </c>
      <c r="AA494" s="31" t="s">
        <v>635</v>
      </c>
      <c r="AB494" s="102" t="s">
        <v>3148</v>
      </c>
      <c r="AC494" s="1" t="s">
        <v>3670</v>
      </c>
      <c r="AD494" s="98">
        <v>5587.7926421404682</v>
      </c>
      <c r="AE494" s="4">
        <v>141</v>
      </c>
      <c r="AF494" s="4" t="s">
        <v>5408</v>
      </c>
      <c r="AG494" s="1" t="s">
        <v>1491</v>
      </c>
      <c r="AH494" s="1" t="s">
        <v>3176</v>
      </c>
      <c r="AI494" s="106" t="s">
        <v>2207</v>
      </c>
      <c r="AJ494" s="132">
        <v>45107</v>
      </c>
    </row>
    <row r="495" spans="1:36" ht="126" customHeight="1" x14ac:dyDescent="0.2">
      <c r="A495" s="123">
        <v>494</v>
      </c>
      <c r="B495" s="3" t="s">
        <v>657</v>
      </c>
      <c r="C495" s="2" t="s">
        <v>1931</v>
      </c>
      <c r="D495" s="144"/>
      <c r="E495" s="106" t="s">
        <v>1932</v>
      </c>
      <c r="F495" s="168" t="s">
        <v>1928</v>
      </c>
      <c r="G495" s="22">
        <v>7</v>
      </c>
      <c r="H495" s="1" t="s">
        <v>1036</v>
      </c>
      <c r="I495" s="1" t="s">
        <v>2704</v>
      </c>
      <c r="J495" s="1" t="s">
        <v>2672</v>
      </c>
      <c r="K495" s="5" t="s">
        <v>2655</v>
      </c>
      <c r="L495" s="42" t="s">
        <v>941</v>
      </c>
      <c r="M495" s="48">
        <v>-2</v>
      </c>
      <c r="N495" s="55" t="s">
        <v>2708</v>
      </c>
      <c r="O495" s="1" t="s">
        <v>1709</v>
      </c>
      <c r="P495" s="1" t="s">
        <v>286</v>
      </c>
      <c r="Q495" s="1" t="s">
        <v>774</v>
      </c>
      <c r="R495" s="1" t="s">
        <v>2559</v>
      </c>
      <c r="S495" s="1" t="s">
        <v>590</v>
      </c>
      <c r="T495" s="1" t="s">
        <v>632</v>
      </c>
      <c r="U495" s="89" t="s">
        <v>2712</v>
      </c>
      <c r="V495" s="1" t="s">
        <v>1124</v>
      </c>
      <c r="W495" s="1" t="s">
        <v>486</v>
      </c>
      <c r="X495" s="1" t="s">
        <v>170</v>
      </c>
      <c r="Y495" s="1" t="s">
        <v>1295</v>
      </c>
      <c r="Z495" s="31" t="s">
        <v>634</v>
      </c>
      <c r="AA495" s="31" t="s">
        <v>635</v>
      </c>
      <c r="AB495" s="102" t="s">
        <v>1930</v>
      </c>
      <c r="AC495" s="1" t="s">
        <v>3670</v>
      </c>
      <c r="AD495" s="98">
        <v>6899.6655518394655</v>
      </c>
      <c r="AE495" s="1" t="s">
        <v>3137</v>
      </c>
      <c r="AF495" s="4" t="s">
        <v>5409</v>
      </c>
      <c r="AG495" s="1" t="s">
        <v>1491</v>
      </c>
      <c r="AH495" s="1" t="s">
        <v>641</v>
      </c>
      <c r="AI495" s="107" t="s">
        <v>2207</v>
      </c>
      <c r="AJ495" s="132">
        <v>45107</v>
      </c>
    </row>
    <row r="496" spans="1:36" ht="126" customHeight="1" x14ac:dyDescent="0.2">
      <c r="A496" s="123">
        <v>495</v>
      </c>
      <c r="B496" s="3" t="s">
        <v>657</v>
      </c>
      <c r="C496" s="2" t="s">
        <v>3152</v>
      </c>
      <c r="D496" s="144"/>
      <c r="E496" s="181" t="s">
        <v>6144</v>
      </c>
      <c r="F496" s="168" t="s">
        <v>3178</v>
      </c>
      <c r="G496" s="22">
        <v>7</v>
      </c>
      <c r="H496" s="1" t="s">
        <v>1036</v>
      </c>
      <c r="I496" s="1" t="s">
        <v>3154</v>
      </c>
      <c r="J496" s="1" t="s">
        <v>3146</v>
      </c>
      <c r="K496" s="5" t="s">
        <v>3181</v>
      </c>
      <c r="L496" s="42" t="s">
        <v>3156</v>
      </c>
      <c r="M496" s="48" t="s">
        <v>3175</v>
      </c>
      <c r="N496" s="55" t="s">
        <v>3185</v>
      </c>
      <c r="O496" s="1" t="s">
        <v>1709</v>
      </c>
      <c r="P496" s="1" t="s">
        <v>286</v>
      </c>
      <c r="Q496" s="1" t="s">
        <v>774</v>
      </c>
      <c r="R496" s="1" t="s">
        <v>2559</v>
      </c>
      <c r="S496" s="1" t="s">
        <v>590</v>
      </c>
      <c r="T496" s="1" t="s">
        <v>632</v>
      </c>
      <c r="U496" s="89" t="s">
        <v>3196</v>
      </c>
      <c r="V496" s="1" t="s">
        <v>3192</v>
      </c>
      <c r="W496" s="1" t="s">
        <v>3170</v>
      </c>
      <c r="X496" s="1" t="s">
        <v>170</v>
      </c>
      <c r="Y496" s="1" t="s">
        <v>1295</v>
      </c>
      <c r="Z496" s="31" t="s">
        <v>634</v>
      </c>
      <c r="AA496" s="31" t="s">
        <v>635</v>
      </c>
      <c r="AB496" s="102" t="s">
        <v>3148</v>
      </c>
      <c r="AC496" s="1" t="s">
        <v>3670</v>
      </c>
      <c r="AD496" s="98">
        <v>6923.0769230769238</v>
      </c>
      <c r="AE496" s="4">
        <v>161</v>
      </c>
      <c r="AF496" s="4" t="s">
        <v>5410</v>
      </c>
      <c r="AG496" s="1" t="s">
        <v>1491</v>
      </c>
      <c r="AH496" s="1" t="s">
        <v>3176</v>
      </c>
      <c r="AI496" s="106" t="s">
        <v>2207</v>
      </c>
      <c r="AJ496" s="132">
        <v>45107</v>
      </c>
    </row>
    <row r="497" spans="1:36" ht="126" customHeight="1" x14ac:dyDescent="0.2">
      <c r="A497" s="123">
        <v>496</v>
      </c>
      <c r="B497" s="3" t="s">
        <v>657</v>
      </c>
      <c r="C497" s="2" t="s">
        <v>2678</v>
      </c>
      <c r="D497" s="144"/>
      <c r="E497" s="108" t="s">
        <v>2680</v>
      </c>
      <c r="F497" s="168" t="s">
        <v>2679</v>
      </c>
      <c r="G497" s="22">
        <v>9</v>
      </c>
      <c r="H497" s="1" t="s">
        <v>1036</v>
      </c>
      <c r="I497" s="1" t="s">
        <v>2702</v>
      </c>
      <c r="J497" s="1" t="s">
        <v>2672</v>
      </c>
      <c r="K497" s="5" t="s">
        <v>2677</v>
      </c>
      <c r="L497" s="42" t="s">
        <v>2676</v>
      </c>
      <c r="M497" s="48">
        <v>-2</v>
      </c>
      <c r="N497" s="55" t="s">
        <v>2713</v>
      </c>
      <c r="O497" s="1" t="s">
        <v>1709</v>
      </c>
      <c r="P497" s="1" t="s">
        <v>286</v>
      </c>
      <c r="Q497" s="1" t="s">
        <v>774</v>
      </c>
      <c r="R497" s="1" t="s">
        <v>2559</v>
      </c>
      <c r="S497" s="1" t="s">
        <v>590</v>
      </c>
      <c r="T497" s="1" t="s">
        <v>632</v>
      </c>
      <c r="U497" s="89" t="s">
        <v>2714</v>
      </c>
      <c r="V497" s="1" t="s">
        <v>1984</v>
      </c>
      <c r="W497" s="1" t="s">
        <v>1426</v>
      </c>
      <c r="X497" s="1" t="s">
        <v>170</v>
      </c>
      <c r="Y497" s="1" t="s">
        <v>1624</v>
      </c>
      <c r="Z497" s="31" t="s">
        <v>634</v>
      </c>
      <c r="AA497" s="31" t="s">
        <v>635</v>
      </c>
      <c r="AB497" s="102" t="s">
        <v>1930</v>
      </c>
      <c r="AC497" s="1" t="s">
        <v>3670</v>
      </c>
      <c r="AD497" s="98">
        <v>7077.7591973244153</v>
      </c>
      <c r="AE497" s="1" t="s">
        <v>3137</v>
      </c>
      <c r="AF497" s="4" t="s">
        <v>5411</v>
      </c>
      <c r="AG497" s="1" t="s">
        <v>1491</v>
      </c>
      <c r="AH497" s="1" t="s">
        <v>641</v>
      </c>
      <c r="AI497" s="107" t="s">
        <v>2207</v>
      </c>
      <c r="AJ497" s="132">
        <v>45107</v>
      </c>
    </row>
    <row r="498" spans="1:36" ht="126" customHeight="1" x14ac:dyDescent="0.2">
      <c r="A498" s="123">
        <v>497</v>
      </c>
      <c r="B498" s="3" t="s">
        <v>657</v>
      </c>
      <c r="C498" s="2" t="s">
        <v>3153</v>
      </c>
      <c r="D498" s="144"/>
      <c r="E498" s="108" t="s">
        <v>6145</v>
      </c>
      <c r="F498" s="168" t="s">
        <v>3178</v>
      </c>
      <c r="G498" s="22">
        <v>9</v>
      </c>
      <c r="H498" s="1" t="s">
        <v>1036</v>
      </c>
      <c r="I498" s="1" t="s">
        <v>3154</v>
      </c>
      <c r="J498" s="1" t="s">
        <v>3146</v>
      </c>
      <c r="K498" s="5" t="s">
        <v>3181</v>
      </c>
      <c r="L498" s="42" t="s">
        <v>3156</v>
      </c>
      <c r="M498" s="48" t="s">
        <v>3175</v>
      </c>
      <c r="N498" s="55" t="s">
        <v>3185</v>
      </c>
      <c r="O498" s="1" t="s">
        <v>1709</v>
      </c>
      <c r="P498" s="1" t="s">
        <v>286</v>
      </c>
      <c r="Q498" s="1" t="s">
        <v>774</v>
      </c>
      <c r="R498" s="1" t="s">
        <v>2559</v>
      </c>
      <c r="S498" s="1" t="s">
        <v>590</v>
      </c>
      <c r="T498" s="1" t="s">
        <v>632</v>
      </c>
      <c r="U498" s="89" t="s">
        <v>3195</v>
      </c>
      <c r="V498" s="1" t="s">
        <v>3193</v>
      </c>
      <c r="W498" s="1" t="s">
        <v>3171</v>
      </c>
      <c r="X498" s="1" t="s">
        <v>170</v>
      </c>
      <c r="Y498" s="1" t="s">
        <v>1624</v>
      </c>
      <c r="Z498" s="31" t="s">
        <v>634</v>
      </c>
      <c r="AA498" s="31" t="s">
        <v>635</v>
      </c>
      <c r="AB498" s="102" t="s">
        <v>3148</v>
      </c>
      <c r="AC498" s="1" t="s">
        <v>3670</v>
      </c>
      <c r="AD498" s="98">
        <v>7102.0066889632108</v>
      </c>
      <c r="AE498" s="4">
        <v>161</v>
      </c>
      <c r="AF498" s="4" t="s">
        <v>5412</v>
      </c>
      <c r="AG498" s="1" t="s">
        <v>1491</v>
      </c>
      <c r="AH498" s="1" t="s">
        <v>3176</v>
      </c>
      <c r="AI498" s="106" t="s">
        <v>2207</v>
      </c>
      <c r="AJ498" s="132">
        <v>45107</v>
      </c>
    </row>
    <row r="499" spans="1:36" ht="126" customHeight="1" x14ac:dyDescent="0.2">
      <c r="A499" s="123">
        <v>498</v>
      </c>
      <c r="B499" s="3" t="s">
        <v>657</v>
      </c>
      <c r="C499" s="2" t="s">
        <v>2656</v>
      </c>
      <c r="D499" s="144"/>
      <c r="E499" s="106" t="s">
        <v>2657</v>
      </c>
      <c r="F499" s="168" t="s">
        <v>1928</v>
      </c>
      <c r="G499" s="22">
        <v>11</v>
      </c>
      <c r="H499" s="1" t="s">
        <v>1036</v>
      </c>
      <c r="I499" s="1" t="s">
        <v>2703</v>
      </c>
      <c r="J499" s="1" t="s">
        <v>2672</v>
      </c>
      <c r="K499" s="5" t="s">
        <v>2658</v>
      </c>
      <c r="L499" s="42" t="s">
        <v>2676</v>
      </c>
      <c r="M499" s="48">
        <v>-2</v>
      </c>
      <c r="N499" s="55" t="s">
        <v>1985</v>
      </c>
      <c r="O499" s="1" t="s">
        <v>1709</v>
      </c>
      <c r="P499" s="1" t="s">
        <v>286</v>
      </c>
      <c r="Q499" s="1" t="s">
        <v>774</v>
      </c>
      <c r="R499" s="1" t="s">
        <v>2559</v>
      </c>
      <c r="S499" s="1" t="s">
        <v>590</v>
      </c>
      <c r="T499" s="1" t="s">
        <v>632</v>
      </c>
      <c r="U499" s="89" t="s">
        <v>929</v>
      </c>
      <c r="V499" s="1" t="s">
        <v>933</v>
      </c>
      <c r="W499" s="1" t="s">
        <v>1484</v>
      </c>
      <c r="X499" s="1" t="s">
        <v>170</v>
      </c>
      <c r="Y499" s="1" t="s">
        <v>1624</v>
      </c>
      <c r="Z499" s="31" t="s">
        <v>634</v>
      </c>
      <c r="AA499" s="31" t="s">
        <v>635</v>
      </c>
      <c r="AB499" s="1" t="s">
        <v>1930</v>
      </c>
      <c r="AC499" s="1" t="s">
        <v>3670</v>
      </c>
      <c r="AD499" s="98">
        <v>7865.3846153846162</v>
      </c>
      <c r="AE499" s="1" t="s">
        <v>2706</v>
      </c>
      <c r="AF499" s="4" t="s">
        <v>5413</v>
      </c>
      <c r="AG499" s="1" t="s">
        <v>1491</v>
      </c>
      <c r="AH499" s="1" t="s">
        <v>641</v>
      </c>
      <c r="AI499" s="107" t="s">
        <v>2207</v>
      </c>
      <c r="AJ499" s="132">
        <v>45107</v>
      </c>
    </row>
    <row r="500" spans="1:36" ht="126" customHeight="1" x14ac:dyDescent="0.2">
      <c r="A500" s="123">
        <v>499</v>
      </c>
      <c r="B500" s="3" t="s">
        <v>657</v>
      </c>
      <c r="C500" s="2" t="s">
        <v>3155</v>
      </c>
      <c r="D500" s="144"/>
      <c r="E500" s="181" t="s">
        <v>6146</v>
      </c>
      <c r="F500" s="168" t="s">
        <v>3178</v>
      </c>
      <c r="G500" s="22">
        <v>11</v>
      </c>
      <c r="H500" s="1" t="s">
        <v>1036</v>
      </c>
      <c r="I500" s="1" t="s">
        <v>3184</v>
      </c>
      <c r="J500" s="1" t="s">
        <v>3146</v>
      </c>
      <c r="K500" s="5" t="s">
        <v>3182</v>
      </c>
      <c r="L500" s="42" t="s">
        <v>3156</v>
      </c>
      <c r="M500" s="48" t="s">
        <v>3175</v>
      </c>
      <c r="N500" s="55" t="s">
        <v>3186</v>
      </c>
      <c r="O500" s="1" t="s">
        <v>1709</v>
      </c>
      <c r="P500" s="1" t="s">
        <v>286</v>
      </c>
      <c r="Q500" s="1" t="s">
        <v>774</v>
      </c>
      <c r="R500" s="1" t="s">
        <v>2559</v>
      </c>
      <c r="S500" s="1" t="s">
        <v>590</v>
      </c>
      <c r="T500" s="1" t="s">
        <v>632</v>
      </c>
      <c r="U500" s="89" t="s">
        <v>3200</v>
      </c>
      <c r="V500" s="1" t="s">
        <v>3193</v>
      </c>
      <c r="W500" s="1" t="s">
        <v>3171</v>
      </c>
      <c r="X500" s="1" t="s">
        <v>170</v>
      </c>
      <c r="Y500" s="1" t="s">
        <v>1624</v>
      </c>
      <c r="Z500" s="31" t="s">
        <v>634</v>
      </c>
      <c r="AA500" s="31" t="s">
        <v>635</v>
      </c>
      <c r="AB500" s="102" t="s">
        <v>3148</v>
      </c>
      <c r="AC500" s="1" t="s">
        <v>3670</v>
      </c>
      <c r="AD500" s="98">
        <v>7891.304347826087</v>
      </c>
      <c r="AE500" s="4">
        <v>170</v>
      </c>
      <c r="AF500" s="4" t="s">
        <v>5414</v>
      </c>
      <c r="AG500" s="1" t="s">
        <v>1491</v>
      </c>
      <c r="AH500" s="1" t="s">
        <v>3176</v>
      </c>
      <c r="AI500" s="106" t="s">
        <v>2207</v>
      </c>
      <c r="AJ500" s="132">
        <v>45107</v>
      </c>
    </row>
    <row r="501" spans="1:36" ht="126" customHeight="1" x14ac:dyDescent="0.2">
      <c r="A501" s="123">
        <v>500</v>
      </c>
      <c r="B501" s="3" t="s">
        <v>657</v>
      </c>
      <c r="C501" s="2" t="s">
        <v>2659</v>
      </c>
      <c r="D501" s="144"/>
      <c r="E501" s="106" t="s">
        <v>2660</v>
      </c>
      <c r="F501" s="168" t="s">
        <v>1928</v>
      </c>
      <c r="G501" s="22">
        <v>14</v>
      </c>
      <c r="H501" s="1" t="s">
        <v>1036</v>
      </c>
      <c r="I501" s="1" t="s">
        <v>2703</v>
      </c>
      <c r="J501" s="1" t="s">
        <v>2672</v>
      </c>
      <c r="K501" s="5" t="s">
        <v>2658</v>
      </c>
      <c r="L501" s="42" t="s">
        <v>941</v>
      </c>
      <c r="M501" s="50">
        <v>-2</v>
      </c>
      <c r="N501" s="55" t="s">
        <v>1986</v>
      </c>
      <c r="O501" s="1" t="s">
        <v>1709</v>
      </c>
      <c r="P501" s="1" t="s">
        <v>286</v>
      </c>
      <c r="Q501" s="1" t="s">
        <v>774</v>
      </c>
      <c r="R501" s="1" t="s">
        <v>2559</v>
      </c>
      <c r="S501" s="1" t="s">
        <v>590</v>
      </c>
      <c r="T501" s="1" t="s">
        <v>632</v>
      </c>
      <c r="U501" s="89" t="s">
        <v>2714</v>
      </c>
      <c r="V501" s="1" t="s">
        <v>1984</v>
      </c>
      <c r="W501" s="15" t="s">
        <v>622</v>
      </c>
      <c r="X501" s="1" t="s">
        <v>170</v>
      </c>
      <c r="Y501" s="1" t="s">
        <v>1031</v>
      </c>
      <c r="Z501" s="31" t="s">
        <v>634</v>
      </c>
      <c r="AA501" s="31" t="s">
        <v>635</v>
      </c>
      <c r="AB501" s="102" t="s">
        <v>1930</v>
      </c>
      <c r="AC501" s="1" t="s">
        <v>3670</v>
      </c>
      <c r="AD501" s="98">
        <v>7940.635451505017</v>
      </c>
      <c r="AE501" s="1" t="s">
        <v>2706</v>
      </c>
      <c r="AF501" s="4" t="s">
        <v>5415</v>
      </c>
      <c r="AG501" s="1" t="s">
        <v>1491</v>
      </c>
      <c r="AH501" s="1" t="s">
        <v>641</v>
      </c>
      <c r="AI501" s="107" t="s">
        <v>2207</v>
      </c>
      <c r="AJ501" s="132">
        <v>45107</v>
      </c>
    </row>
    <row r="502" spans="1:36" ht="126" customHeight="1" x14ac:dyDescent="0.2">
      <c r="A502" s="123">
        <v>501</v>
      </c>
      <c r="B502" s="3" t="s">
        <v>657</v>
      </c>
      <c r="C502" s="2" t="s">
        <v>3157</v>
      </c>
      <c r="D502" s="144"/>
      <c r="E502" s="181" t="s">
        <v>6147</v>
      </c>
      <c r="F502" s="168" t="s">
        <v>3178</v>
      </c>
      <c r="G502" s="22">
        <v>14</v>
      </c>
      <c r="H502" s="1" t="s">
        <v>1036</v>
      </c>
      <c r="I502" s="1" t="s">
        <v>3183</v>
      </c>
      <c r="J502" s="1" t="s">
        <v>3146</v>
      </c>
      <c r="K502" s="5" t="s">
        <v>3182</v>
      </c>
      <c r="L502" s="42" t="s">
        <v>3156</v>
      </c>
      <c r="M502" s="48" t="s">
        <v>3175</v>
      </c>
      <c r="N502" s="55" t="s">
        <v>3186</v>
      </c>
      <c r="O502" s="1" t="s">
        <v>1709</v>
      </c>
      <c r="P502" s="1" t="s">
        <v>286</v>
      </c>
      <c r="Q502" s="1" t="s">
        <v>774</v>
      </c>
      <c r="R502" s="1" t="s">
        <v>2559</v>
      </c>
      <c r="S502" s="1" t="s">
        <v>590</v>
      </c>
      <c r="T502" s="1" t="s">
        <v>632</v>
      </c>
      <c r="U502" s="89" t="s">
        <v>3197</v>
      </c>
      <c r="V502" s="1" t="s">
        <v>3194</v>
      </c>
      <c r="W502" s="1" t="s">
        <v>3190</v>
      </c>
      <c r="X502" s="1" t="s">
        <v>170</v>
      </c>
      <c r="Y502" s="1" t="s">
        <v>1031</v>
      </c>
      <c r="Z502" s="31" t="s">
        <v>634</v>
      </c>
      <c r="AA502" s="31" t="s">
        <v>635</v>
      </c>
      <c r="AB502" s="102" t="s">
        <v>3148</v>
      </c>
      <c r="AC502" s="1" t="s">
        <v>3670</v>
      </c>
      <c r="AD502" s="98">
        <v>7966.5551839464888</v>
      </c>
      <c r="AE502" s="4">
        <v>170</v>
      </c>
      <c r="AF502" s="4" t="s">
        <v>5416</v>
      </c>
      <c r="AG502" s="1" t="s">
        <v>1491</v>
      </c>
      <c r="AH502" s="1" t="s">
        <v>3176</v>
      </c>
      <c r="AI502" s="106" t="s">
        <v>2207</v>
      </c>
      <c r="AJ502" s="132">
        <v>45107</v>
      </c>
    </row>
    <row r="503" spans="1:36" ht="126" customHeight="1" x14ac:dyDescent="0.2">
      <c r="A503" s="123">
        <v>502</v>
      </c>
      <c r="B503" s="3" t="s">
        <v>657</v>
      </c>
      <c r="C503" s="2" t="s">
        <v>2661</v>
      </c>
      <c r="D503" s="144"/>
      <c r="E503" s="106" t="s">
        <v>2000</v>
      </c>
      <c r="F503" s="168" t="s">
        <v>1928</v>
      </c>
      <c r="G503" s="22">
        <v>17</v>
      </c>
      <c r="H503" s="1" t="s">
        <v>1036</v>
      </c>
      <c r="I503" s="1" t="s">
        <v>2705</v>
      </c>
      <c r="J503" s="1" t="s">
        <v>2672</v>
      </c>
      <c r="K503" s="5" t="s">
        <v>1929</v>
      </c>
      <c r="L503" s="42" t="s">
        <v>941</v>
      </c>
      <c r="M503" s="50">
        <v>-2</v>
      </c>
      <c r="N503" s="55" t="s">
        <v>1987</v>
      </c>
      <c r="O503" s="1" t="s">
        <v>1709</v>
      </c>
      <c r="P503" s="1" t="s">
        <v>286</v>
      </c>
      <c r="Q503" s="1" t="s">
        <v>774</v>
      </c>
      <c r="R503" s="1" t="s">
        <v>2559</v>
      </c>
      <c r="S503" s="1" t="s">
        <v>590</v>
      </c>
      <c r="T503" s="1" t="s">
        <v>632</v>
      </c>
      <c r="U503" s="89" t="s">
        <v>929</v>
      </c>
      <c r="V503" s="1" t="s">
        <v>933</v>
      </c>
      <c r="W503" s="15" t="s">
        <v>622</v>
      </c>
      <c r="X503" s="1" t="s">
        <v>170</v>
      </c>
      <c r="Y503" s="1" t="s">
        <v>1031</v>
      </c>
      <c r="Z503" s="31" t="s">
        <v>634</v>
      </c>
      <c r="AA503" s="31" t="s">
        <v>635</v>
      </c>
      <c r="AB503" s="102" t="s">
        <v>1930</v>
      </c>
      <c r="AC503" s="1" t="s">
        <v>3670</v>
      </c>
      <c r="AD503" s="98">
        <v>8365.3846153846152</v>
      </c>
      <c r="AE503" s="1" t="s">
        <v>2707</v>
      </c>
      <c r="AF503" s="4" t="s">
        <v>5417</v>
      </c>
      <c r="AG503" s="1" t="s">
        <v>1491</v>
      </c>
      <c r="AH503" s="1" t="s">
        <v>641</v>
      </c>
      <c r="AI503" s="107" t="s">
        <v>2207</v>
      </c>
      <c r="AJ503" s="132">
        <v>45107</v>
      </c>
    </row>
    <row r="504" spans="1:36" ht="126" customHeight="1" x14ac:dyDescent="0.2">
      <c r="A504" s="123">
        <v>503</v>
      </c>
      <c r="B504" s="3" t="s">
        <v>2199</v>
      </c>
      <c r="C504" s="2" t="s">
        <v>2200</v>
      </c>
      <c r="D504" s="144"/>
      <c r="E504" s="106" t="s">
        <v>2202</v>
      </c>
      <c r="F504" s="168" t="s">
        <v>2203</v>
      </c>
      <c r="G504" s="22">
        <v>5</v>
      </c>
      <c r="H504" s="1" t="s">
        <v>1161</v>
      </c>
      <c r="I504" s="15" t="s">
        <v>2945</v>
      </c>
      <c r="J504" s="15" t="s">
        <v>2217</v>
      </c>
      <c r="K504" s="15" t="s">
        <v>2942</v>
      </c>
      <c r="L504" s="42" t="s">
        <v>629</v>
      </c>
      <c r="M504" s="48" t="s">
        <v>1217</v>
      </c>
      <c r="N504" s="57" t="s">
        <v>2334</v>
      </c>
      <c r="O504" s="1" t="s">
        <v>2219</v>
      </c>
      <c r="P504" s="1" t="s">
        <v>379</v>
      </c>
      <c r="Q504" s="1" t="s">
        <v>379</v>
      </c>
      <c r="R504" s="1" t="s">
        <v>2215</v>
      </c>
      <c r="S504" s="1" t="s">
        <v>2212</v>
      </c>
      <c r="T504" s="1" t="s">
        <v>2207</v>
      </c>
      <c r="U504" s="89" t="s">
        <v>2209</v>
      </c>
      <c r="V504" s="1" t="s">
        <v>2210</v>
      </c>
      <c r="W504" s="1" t="s">
        <v>1217</v>
      </c>
      <c r="X504" s="1" t="s">
        <v>1954</v>
      </c>
      <c r="Y504" s="1" t="s">
        <v>2205</v>
      </c>
      <c r="Z504" s="31" t="s">
        <v>6625</v>
      </c>
      <c r="AA504" s="31" t="s">
        <v>635</v>
      </c>
      <c r="AB504" s="102" t="s">
        <v>2204</v>
      </c>
      <c r="AC504" s="1" t="s">
        <v>1132</v>
      </c>
      <c r="AD504" s="98">
        <v>5673.9130429999996</v>
      </c>
      <c r="AE504" s="1" t="s">
        <v>2174</v>
      </c>
      <c r="AF504" s="4" t="s">
        <v>5418</v>
      </c>
      <c r="AG504" s="6" t="s">
        <v>2213</v>
      </c>
      <c r="AH504" s="1" t="s">
        <v>2214</v>
      </c>
      <c r="AI504" s="1" t="s">
        <v>3082</v>
      </c>
      <c r="AJ504" s="1" t="s">
        <v>379</v>
      </c>
    </row>
    <row r="505" spans="1:36" ht="126" customHeight="1" x14ac:dyDescent="0.2">
      <c r="A505" s="123">
        <v>504</v>
      </c>
      <c r="B505" s="69" t="s">
        <v>2199</v>
      </c>
      <c r="C505" s="2" t="s">
        <v>2201</v>
      </c>
      <c r="D505" s="149"/>
      <c r="E505" s="106" t="s">
        <v>4511</v>
      </c>
      <c r="F505" s="170" t="s">
        <v>2203</v>
      </c>
      <c r="G505" s="24">
        <v>9</v>
      </c>
      <c r="H505" s="19" t="s">
        <v>1161</v>
      </c>
      <c r="I505" s="19" t="s">
        <v>2944</v>
      </c>
      <c r="J505" s="19" t="s">
        <v>2217</v>
      </c>
      <c r="K505" s="19" t="s">
        <v>2943</v>
      </c>
      <c r="L505" s="44" t="s">
        <v>2220</v>
      </c>
      <c r="M505" s="50" t="s">
        <v>1217</v>
      </c>
      <c r="N505" s="57" t="s">
        <v>2335</v>
      </c>
      <c r="O505" s="19" t="s">
        <v>694</v>
      </c>
      <c r="P505" s="19" t="s">
        <v>379</v>
      </c>
      <c r="Q505" s="19" t="s">
        <v>379</v>
      </c>
      <c r="R505" s="19" t="s">
        <v>2215</v>
      </c>
      <c r="S505" s="19" t="s">
        <v>2212</v>
      </c>
      <c r="T505" s="19" t="s">
        <v>2207</v>
      </c>
      <c r="U505" s="116" t="s">
        <v>2208</v>
      </c>
      <c r="V505" s="19" t="s">
        <v>2211</v>
      </c>
      <c r="W505" s="19" t="s">
        <v>1217</v>
      </c>
      <c r="X505" s="19" t="s">
        <v>1954</v>
      </c>
      <c r="Y505" s="19" t="s">
        <v>2206</v>
      </c>
      <c r="Z505" s="31" t="s">
        <v>6625</v>
      </c>
      <c r="AA505" s="31" t="s">
        <v>635</v>
      </c>
      <c r="AB505" s="102" t="s">
        <v>2204</v>
      </c>
      <c r="AC505" s="19" t="s">
        <v>1132</v>
      </c>
      <c r="AD505" s="98">
        <v>8645.48495</v>
      </c>
      <c r="AE505" s="19" t="s">
        <v>2174</v>
      </c>
      <c r="AF505" s="70" t="s">
        <v>5419</v>
      </c>
      <c r="AG505" s="111" t="s">
        <v>2213</v>
      </c>
      <c r="AH505" s="50" t="s">
        <v>2216</v>
      </c>
      <c r="AI505" s="1" t="s">
        <v>3082</v>
      </c>
      <c r="AJ505" s="1" t="s">
        <v>379</v>
      </c>
    </row>
    <row r="506" spans="1:36" ht="126" customHeight="1" x14ac:dyDescent="0.2">
      <c r="A506" s="123">
        <v>505</v>
      </c>
      <c r="B506" s="3" t="s">
        <v>587</v>
      </c>
      <c r="C506" s="2" t="s">
        <v>2270</v>
      </c>
      <c r="D506" s="144"/>
      <c r="E506" s="106" t="s">
        <v>2271</v>
      </c>
      <c r="F506" s="168" t="s">
        <v>2651</v>
      </c>
      <c r="G506" s="22">
        <v>5</v>
      </c>
      <c r="H506" s="1" t="s">
        <v>1036</v>
      </c>
      <c r="I506" s="1" t="s">
        <v>2928</v>
      </c>
      <c r="J506" s="1" t="s">
        <v>163</v>
      </c>
      <c r="K506" s="1" t="s">
        <v>2905</v>
      </c>
      <c r="L506" s="42" t="s">
        <v>2935</v>
      </c>
      <c r="M506" s="48">
        <v>-9</v>
      </c>
      <c r="N506" s="55" t="s">
        <v>1217</v>
      </c>
      <c r="O506" s="1" t="s">
        <v>1709</v>
      </c>
      <c r="P506" s="1" t="s">
        <v>379</v>
      </c>
      <c r="Q506" s="1" t="s">
        <v>2938</v>
      </c>
      <c r="R506" s="1" t="s">
        <v>820</v>
      </c>
      <c r="S506" s="1" t="s">
        <v>590</v>
      </c>
      <c r="T506" s="1" t="s">
        <v>632</v>
      </c>
      <c r="U506" s="89" t="s">
        <v>2906</v>
      </c>
      <c r="V506" s="1" t="s">
        <v>1181</v>
      </c>
      <c r="W506" s="1" t="s">
        <v>303</v>
      </c>
      <c r="X506" s="1" t="s">
        <v>170</v>
      </c>
      <c r="Y506" s="1" t="s">
        <v>1481</v>
      </c>
      <c r="Z506" s="31" t="s">
        <v>634</v>
      </c>
      <c r="AA506" s="31" t="s">
        <v>635</v>
      </c>
      <c r="AB506" s="102" t="s">
        <v>2861</v>
      </c>
      <c r="AC506" s="1" t="s">
        <v>3670</v>
      </c>
      <c r="AD506" s="98">
        <v>5083.61204</v>
      </c>
      <c r="AE506" s="1" t="s">
        <v>1032</v>
      </c>
      <c r="AF506" s="33" t="s">
        <v>5420</v>
      </c>
      <c r="AG506" s="110" t="s">
        <v>1505</v>
      </c>
      <c r="AH506" s="1" t="s">
        <v>335</v>
      </c>
      <c r="AI506" s="1" t="s">
        <v>3082</v>
      </c>
      <c r="AJ506" s="1" t="s">
        <v>379</v>
      </c>
    </row>
    <row r="507" spans="1:36" ht="126" customHeight="1" x14ac:dyDescent="0.2">
      <c r="A507" s="123">
        <v>506</v>
      </c>
      <c r="B507" s="3" t="s">
        <v>587</v>
      </c>
      <c r="C507" s="2" t="s">
        <v>2907</v>
      </c>
      <c r="D507" s="144"/>
      <c r="E507" s="106" t="s">
        <v>2908</v>
      </c>
      <c r="F507" s="168" t="s">
        <v>2652</v>
      </c>
      <c r="G507" s="22">
        <v>10</v>
      </c>
      <c r="H507" s="1" t="s">
        <v>1036</v>
      </c>
      <c r="I507" s="1" t="s">
        <v>2929</v>
      </c>
      <c r="J507" s="1" t="s">
        <v>163</v>
      </c>
      <c r="K507" s="1" t="s">
        <v>2931</v>
      </c>
      <c r="L507" s="42" t="s">
        <v>2936</v>
      </c>
      <c r="M507" s="48">
        <v>-14</v>
      </c>
      <c r="N507" s="55" t="s">
        <v>1217</v>
      </c>
      <c r="O507" s="1" t="s">
        <v>1709</v>
      </c>
      <c r="P507" s="1" t="s">
        <v>379</v>
      </c>
      <c r="Q507" s="1" t="s">
        <v>2940</v>
      </c>
      <c r="R507" s="1" t="s">
        <v>820</v>
      </c>
      <c r="S507" s="1" t="s">
        <v>590</v>
      </c>
      <c r="T507" s="1" t="s">
        <v>632</v>
      </c>
      <c r="U507" s="89" t="s">
        <v>2909</v>
      </c>
      <c r="V507" s="1" t="s">
        <v>1038</v>
      </c>
      <c r="W507" s="1" t="s">
        <v>702</v>
      </c>
      <c r="X507" s="1" t="s">
        <v>170</v>
      </c>
      <c r="Y507" s="1" t="s">
        <v>2910</v>
      </c>
      <c r="Z507" s="31" t="s">
        <v>634</v>
      </c>
      <c r="AA507" s="31" t="s">
        <v>635</v>
      </c>
      <c r="AB507" s="102" t="s">
        <v>2861</v>
      </c>
      <c r="AC507" s="1" t="s">
        <v>3670</v>
      </c>
      <c r="AD507" s="98">
        <v>6183.1103679999997</v>
      </c>
      <c r="AE507" s="1" t="s">
        <v>1032</v>
      </c>
      <c r="AF507" s="33" t="s">
        <v>5421</v>
      </c>
      <c r="AG507" s="110" t="s">
        <v>1505</v>
      </c>
      <c r="AH507" s="1" t="s">
        <v>335</v>
      </c>
      <c r="AI507" s="1" t="s">
        <v>3082</v>
      </c>
      <c r="AJ507" s="1" t="s">
        <v>379</v>
      </c>
    </row>
    <row r="508" spans="1:36" ht="126" customHeight="1" x14ac:dyDescent="0.2">
      <c r="A508" s="123">
        <v>507</v>
      </c>
      <c r="B508" s="3" t="s">
        <v>587</v>
      </c>
      <c r="C508" s="2" t="s">
        <v>2911</v>
      </c>
      <c r="D508" s="144"/>
      <c r="E508" s="106" t="s">
        <v>2912</v>
      </c>
      <c r="F508" s="168" t="s">
        <v>2653</v>
      </c>
      <c r="G508" s="22">
        <v>10</v>
      </c>
      <c r="H508" s="1" t="s">
        <v>1036</v>
      </c>
      <c r="I508" s="1" t="s">
        <v>2930</v>
      </c>
      <c r="J508" s="1" t="s">
        <v>163</v>
      </c>
      <c r="K508" s="1" t="s">
        <v>2932</v>
      </c>
      <c r="L508" s="42" t="s">
        <v>2937</v>
      </c>
      <c r="M508" s="48">
        <v>-14</v>
      </c>
      <c r="N508" s="55" t="s">
        <v>1217</v>
      </c>
      <c r="O508" s="1" t="s">
        <v>1709</v>
      </c>
      <c r="P508" s="1" t="s">
        <v>379</v>
      </c>
      <c r="Q508" s="1" t="s">
        <v>2940</v>
      </c>
      <c r="R508" s="1" t="s">
        <v>820</v>
      </c>
      <c r="S508" s="1" t="s">
        <v>590</v>
      </c>
      <c r="T508" s="1" t="s">
        <v>632</v>
      </c>
      <c r="U508" s="89" t="s">
        <v>2909</v>
      </c>
      <c r="V508" s="1" t="s">
        <v>1038</v>
      </c>
      <c r="W508" s="1" t="s">
        <v>702</v>
      </c>
      <c r="X508" s="1" t="s">
        <v>170</v>
      </c>
      <c r="Y508" s="1" t="s">
        <v>1624</v>
      </c>
      <c r="Z508" s="31" t="s">
        <v>634</v>
      </c>
      <c r="AA508" s="31" t="s">
        <v>635</v>
      </c>
      <c r="AB508" s="102" t="s">
        <v>2861</v>
      </c>
      <c r="AC508" s="1" t="s">
        <v>3670</v>
      </c>
      <c r="AD508" s="98">
        <v>6500</v>
      </c>
      <c r="AE508" s="1" t="s">
        <v>1032</v>
      </c>
      <c r="AF508" s="33" t="s">
        <v>5422</v>
      </c>
      <c r="AG508" s="110" t="s">
        <v>1505</v>
      </c>
      <c r="AH508" s="1" t="s">
        <v>335</v>
      </c>
      <c r="AI508" s="1" t="s">
        <v>3082</v>
      </c>
      <c r="AJ508" s="1" t="s">
        <v>379</v>
      </c>
    </row>
    <row r="509" spans="1:36" ht="126" customHeight="1" x14ac:dyDescent="0.2">
      <c r="A509" s="123">
        <v>508</v>
      </c>
      <c r="B509" s="3" t="s">
        <v>1034</v>
      </c>
      <c r="C509" s="2" t="s">
        <v>5922</v>
      </c>
      <c r="D509" s="145"/>
      <c r="E509" s="108" t="s">
        <v>2001</v>
      </c>
      <c r="F509" s="174" t="s">
        <v>5923</v>
      </c>
      <c r="G509" s="22">
        <v>10</v>
      </c>
      <c r="H509" s="1" t="s">
        <v>5924</v>
      </c>
      <c r="I509" s="1" t="s">
        <v>5925</v>
      </c>
      <c r="J509" s="1" t="s">
        <v>350</v>
      </c>
      <c r="K509" s="19" t="s">
        <v>5926</v>
      </c>
      <c r="L509" s="44" t="s">
        <v>5927</v>
      </c>
      <c r="M509" s="50">
        <v>-9</v>
      </c>
      <c r="N509" s="57" t="s">
        <v>5928</v>
      </c>
      <c r="O509" s="1" t="s">
        <v>1709</v>
      </c>
      <c r="P509" s="19" t="s">
        <v>5929</v>
      </c>
      <c r="Q509" s="19" t="s">
        <v>4098</v>
      </c>
      <c r="R509" s="1" t="s">
        <v>4090</v>
      </c>
      <c r="S509" s="1" t="s">
        <v>631</v>
      </c>
      <c r="T509" s="1" t="s">
        <v>632</v>
      </c>
      <c r="U509" s="89" t="s">
        <v>930</v>
      </c>
      <c r="V509" s="1" t="s">
        <v>4093</v>
      </c>
      <c r="W509" s="19" t="s">
        <v>91</v>
      </c>
      <c r="X509" s="1" t="s">
        <v>4174</v>
      </c>
      <c r="Y509" s="1" t="s">
        <v>1624</v>
      </c>
      <c r="Z509" s="31" t="s">
        <v>634</v>
      </c>
      <c r="AA509" s="31" t="s">
        <v>1989</v>
      </c>
      <c r="AB509" s="106" t="s">
        <v>5930</v>
      </c>
      <c r="AC509" s="1" t="s">
        <v>3670</v>
      </c>
      <c r="AD509" s="134">
        <v>6850</v>
      </c>
      <c r="AE509" s="70" t="s">
        <v>5931</v>
      </c>
      <c r="AF509" s="4" t="s">
        <v>6150</v>
      </c>
      <c r="AG509" s="112" t="s">
        <v>1990</v>
      </c>
      <c r="AH509" s="1" t="s">
        <v>335</v>
      </c>
      <c r="AI509" s="1" t="s">
        <v>3082</v>
      </c>
      <c r="AJ509" s="1" t="s">
        <v>379</v>
      </c>
    </row>
    <row r="510" spans="1:36" ht="126" customHeight="1" x14ac:dyDescent="0.2">
      <c r="A510" s="123">
        <v>509</v>
      </c>
      <c r="B510" s="3" t="s">
        <v>1034</v>
      </c>
      <c r="C510" s="2" t="s">
        <v>5932</v>
      </c>
      <c r="D510" s="145"/>
      <c r="E510" s="108" t="s">
        <v>2002</v>
      </c>
      <c r="F510" s="174" t="s">
        <v>5923</v>
      </c>
      <c r="G510" s="22">
        <v>5</v>
      </c>
      <c r="H510" s="1" t="s">
        <v>5924</v>
      </c>
      <c r="I510" s="1" t="s">
        <v>5933</v>
      </c>
      <c r="J510" s="1" t="s">
        <v>350</v>
      </c>
      <c r="K510" s="19" t="s">
        <v>5934</v>
      </c>
      <c r="L510" s="44" t="s">
        <v>5935</v>
      </c>
      <c r="M510" s="50">
        <v>-7</v>
      </c>
      <c r="N510" s="57" t="s">
        <v>5936</v>
      </c>
      <c r="O510" s="1" t="s">
        <v>1709</v>
      </c>
      <c r="P510" s="19" t="s">
        <v>5937</v>
      </c>
      <c r="Q510" s="19" t="s">
        <v>4089</v>
      </c>
      <c r="R510" s="1" t="s">
        <v>4090</v>
      </c>
      <c r="S510" s="1" t="s">
        <v>631</v>
      </c>
      <c r="T510" s="1" t="s">
        <v>632</v>
      </c>
      <c r="U510" s="89" t="s">
        <v>4092</v>
      </c>
      <c r="V510" s="1" t="s">
        <v>1664</v>
      </c>
      <c r="W510" s="19" t="s">
        <v>2244</v>
      </c>
      <c r="X510" s="1" t="s">
        <v>4174</v>
      </c>
      <c r="Y510" s="19" t="s">
        <v>2028</v>
      </c>
      <c r="Z510" s="31" t="s">
        <v>634</v>
      </c>
      <c r="AA510" s="31" t="s">
        <v>635</v>
      </c>
      <c r="AB510" s="106" t="s">
        <v>5930</v>
      </c>
      <c r="AC510" s="1" t="s">
        <v>3670</v>
      </c>
      <c r="AD510" s="134">
        <v>4850</v>
      </c>
      <c r="AE510" s="70" t="s">
        <v>5938</v>
      </c>
      <c r="AF510" s="4" t="s">
        <v>6151</v>
      </c>
      <c r="AG510" s="112" t="s">
        <v>1990</v>
      </c>
      <c r="AH510" s="1" t="s">
        <v>174</v>
      </c>
      <c r="AI510" s="1" t="s">
        <v>3082</v>
      </c>
      <c r="AJ510" s="1" t="s">
        <v>379</v>
      </c>
    </row>
    <row r="511" spans="1:36" ht="126" customHeight="1" x14ac:dyDescent="0.2">
      <c r="A511" s="123">
        <v>510</v>
      </c>
      <c r="B511" s="3" t="s">
        <v>1034</v>
      </c>
      <c r="C511" s="2" t="s">
        <v>5939</v>
      </c>
      <c r="D511" s="145"/>
      <c r="E511" s="108" t="s">
        <v>2003</v>
      </c>
      <c r="F511" s="174" t="s">
        <v>5923</v>
      </c>
      <c r="G511" s="22">
        <v>7</v>
      </c>
      <c r="H511" s="1" t="s">
        <v>5924</v>
      </c>
      <c r="I511" s="1" t="s">
        <v>5940</v>
      </c>
      <c r="J511" s="1" t="s">
        <v>350</v>
      </c>
      <c r="K511" s="19" t="s">
        <v>5941</v>
      </c>
      <c r="L511" s="44" t="s">
        <v>5942</v>
      </c>
      <c r="M511" s="50">
        <v>-7</v>
      </c>
      <c r="N511" s="57" t="s">
        <v>5943</v>
      </c>
      <c r="O511" s="1" t="s">
        <v>1709</v>
      </c>
      <c r="P511" s="19" t="s">
        <v>5944</v>
      </c>
      <c r="Q511" s="19" t="s">
        <v>4089</v>
      </c>
      <c r="R511" s="1" t="s">
        <v>4090</v>
      </c>
      <c r="S511" s="1" t="s">
        <v>631</v>
      </c>
      <c r="T511" s="1" t="s">
        <v>632</v>
      </c>
      <c r="U511" s="89" t="s">
        <v>327</v>
      </c>
      <c r="V511" s="1" t="s">
        <v>328</v>
      </c>
      <c r="W511" s="19" t="s">
        <v>505</v>
      </c>
      <c r="X511" s="1" t="s">
        <v>4174</v>
      </c>
      <c r="Y511" s="19" t="s">
        <v>4099</v>
      </c>
      <c r="Z511" s="31" t="s">
        <v>634</v>
      </c>
      <c r="AA511" s="31" t="s">
        <v>635</v>
      </c>
      <c r="AB511" s="106" t="s">
        <v>5930</v>
      </c>
      <c r="AC511" s="1" t="s">
        <v>3670</v>
      </c>
      <c r="AD511" s="134">
        <v>5400</v>
      </c>
      <c r="AE511" s="70" t="s">
        <v>5945</v>
      </c>
      <c r="AF511" s="4" t="s">
        <v>6152</v>
      </c>
      <c r="AG511" s="112" t="s">
        <v>1990</v>
      </c>
      <c r="AH511" s="1" t="s">
        <v>174</v>
      </c>
      <c r="AI511" s="1" t="s">
        <v>3082</v>
      </c>
      <c r="AJ511" s="1" t="s">
        <v>379</v>
      </c>
    </row>
    <row r="512" spans="1:36" ht="126" customHeight="1" x14ac:dyDescent="0.2">
      <c r="A512" s="123">
        <v>511</v>
      </c>
      <c r="B512" s="3" t="s">
        <v>1034</v>
      </c>
      <c r="C512" s="2" t="s">
        <v>5946</v>
      </c>
      <c r="D512" s="145"/>
      <c r="E512" s="108" t="s">
        <v>2004</v>
      </c>
      <c r="F512" s="174" t="s">
        <v>5923</v>
      </c>
      <c r="G512" s="22">
        <v>7</v>
      </c>
      <c r="H512" s="1" t="s">
        <v>5924</v>
      </c>
      <c r="I512" s="1" t="s">
        <v>5947</v>
      </c>
      <c r="J512" s="1" t="s">
        <v>1324</v>
      </c>
      <c r="K512" s="19" t="s">
        <v>5948</v>
      </c>
      <c r="L512" s="44" t="s">
        <v>5949</v>
      </c>
      <c r="M512" s="50">
        <v>-7</v>
      </c>
      <c r="N512" s="57" t="s">
        <v>5950</v>
      </c>
      <c r="O512" s="1" t="s">
        <v>1709</v>
      </c>
      <c r="P512" s="19" t="s">
        <v>5951</v>
      </c>
      <c r="Q512" s="19" t="s">
        <v>4089</v>
      </c>
      <c r="R512" s="1" t="s">
        <v>4090</v>
      </c>
      <c r="S512" s="1" t="s">
        <v>631</v>
      </c>
      <c r="T512" s="1" t="s">
        <v>632</v>
      </c>
      <c r="U512" s="89" t="s">
        <v>327</v>
      </c>
      <c r="V512" s="1" t="s">
        <v>328</v>
      </c>
      <c r="W512" s="19" t="s">
        <v>505</v>
      </c>
      <c r="X512" s="1" t="s">
        <v>4174</v>
      </c>
      <c r="Y512" s="19" t="s">
        <v>1624</v>
      </c>
      <c r="Z512" s="31" t="s">
        <v>634</v>
      </c>
      <c r="AA512" s="31" t="s">
        <v>635</v>
      </c>
      <c r="AB512" s="106" t="s">
        <v>5930</v>
      </c>
      <c r="AC512" s="1" t="s">
        <v>3670</v>
      </c>
      <c r="AD512" s="134">
        <v>5400</v>
      </c>
      <c r="AE512" s="70" t="s">
        <v>5945</v>
      </c>
      <c r="AF512" s="4" t="s">
        <v>6152</v>
      </c>
      <c r="AG512" s="112" t="s">
        <v>1990</v>
      </c>
      <c r="AH512" s="1" t="s">
        <v>4102</v>
      </c>
      <c r="AI512" s="1" t="s">
        <v>3082</v>
      </c>
      <c r="AJ512" s="1" t="s">
        <v>379</v>
      </c>
    </row>
    <row r="513" spans="1:36" ht="126" customHeight="1" x14ac:dyDescent="0.2">
      <c r="A513" s="123">
        <v>512</v>
      </c>
      <c r="B513" s="3" t="s">
        <v>1034</v>
      </c>
      <c r="C513" s="2" t="s">
        <v>5952</v>
      </c>
      <c r="D513" s="145"/>
      <c r="E513" s="108" t="s">
        <v>2005</v>
      </c>
      <c r="F513" s="174" t="s">
        <v>5923</v>
      </c>
      <c r="G513" s="22">
        <v>7</v>
      </c>
      <c r="H513" s="1" t="s">
        <v>5924</v>
      </c>
      <c r="I513" s="1" t="s">
        <v>5953</v>
      </c>
      <c r="J513" s="1" t="s">
        <v>1324</v>
      </c>
      <c r="K513" s="19" t="s">
        <v>5954</v>
      </c>
      <c r="L513" s="44" t="s">
        <v>5955</v>
      </c>
      <c r="M513" s="50">
        <v>-8</v>
      </c>
      <c r="N513" s="57" t="s">
        <v>5956</v>
      </c>
      <c r="O513" s="1" t="s">
        <v>1709</v>
      </c>
      <c r="P513" s="19" t="s">
        <v>5944</v>
      </c>
      <c r="Q513" s="19" t="s">
        <v>4089</v>
      </c>
      <c r="R513" s="1" t="s">
        <v>4090</v>
      </c>
      <c r="S513" s="1" t="s">
        <v>631</v>
      </c>
      <c r="T513" s="1" t="s">
        <v>632</v>
      </c>
      <c r="U513" s="89" t="s">
        <v>327</v>
      </c>
      <c r="V513" s="1" t="s">
        <v>328</v>
      </c>
      <c r="W513" s="19" t="s">
        <v>505</v>
      </c>
      <c r="X513" s="1" t="s">
        <v>4174</v>
      </c>
      <c r="Y513" s="19" t="s">
        <v>1624</v>
      </c>
      <c r="Z513" s="31" t="s">
        <v>634</v>
      </c>
      <c r="AA513" s="31" t="s">
        <v>635</v>
      </c>
      <c r="AB513" s="106" t="s">
        <v>5930</v>
      </c>
      <c r="AC513" s="1" t="s">
        <v>3670</v>
      </c>
      <c r="AD513" s="134">
        <v>5400</v>
      </c>
      <c r="AE513" s="70" t="s">
        <v>5945</v>
      </c>
      <c r="AF513" s="4" t="s">
        <v>6152</v>
      </c>
      <c r="AG513" s="112" t="s">
        <v>1990</v>
      </c>
      <c r="AH513" s="1" t="s">
        <v>641</v>
      </c>
      <c r="AI513" s="1" t="s">
        <v>3082</v>
      </c>
      <c r="AJ513" s="1" t="s">
        <v>379</v>
      </c>
    </row>
    <row r="514" spans="1:36" ht="126" customHeight="1" x14ac:dyDescent="0.2">
      <c r="A514" s="123">
        <v>513</v>
      </c>
      <c r="B514" s="3" t="s">
        <v>1034</v>
      </c>
      <c r="C514" s="2" t="s">
        <v>5957</v>
      </c>
      <c r="D514" s="145"/>
      <c r="E514" s="108" t="s">
        <v>2006</v>
      </c>
      <c r="F514" s="174" t="s">
        <v>5923</v>
      </c>
      <c r="G514" s="22">
        <v>10</v>
      </c>
      <c r="H514" s="1" t="s">
        <v>5924</v>
      </c>
      <c r="I514" s="1" t="s">
        <v>5958</v>
      </c>
      <c r="J514" s="1" t="s">
        <v>1324</v>
      </c>
      <c r="K514" s="19" t="s">
        <v>5959</v>
      </c>
      <c r="L514" s="44" t="s">
        <v>5960</v>
      </c>
      <c r="M514" s="50">
        <v>-7</v>
      </c>
      <c r="N514" s="57" t="s">
        <v>5961</v>
      </c>
      <c r="O514" s="1" t="s">
        <v>1709</v>
      </c>
      <c r="P514" s="19" t="s">
        <v>5962</v>
      </c>
      <c r="Q514" s="19" t="s">
        <v>4098</v>
      </c>
      <c r="R514" s="1" t="s">
        <v>4090</v>
      </c>
      <c r="S514" s="1" t="s">
        <v>631</v>
      </c>
      <c r="T514" s="1" t="s">
        <v>632</v>
      </c>
      <c r="U514" s="115" t="s">
        <v>6157</v>
      </c>
      <c r="V514" s="1" t="s">
        <v>1790</v>
      </c>
      <c r="W514" s="19" t="s">
        <v>91</v>
      </c>
      <c r="X514" s="1" t="s">
        <v>4174</v>
      </c>
      <c r="Y514" s="19" t="s">
        <v>1481</v>
      </c>
      <c r="Z514" s="31" t="s">
        <v>634</v>
      </c>
      <c r="AA514" s="31" t="s">
        <v>635</v>
      </c>
      <c r="AB514" s="106" t="s">
        <v>5930</v>
      </c>
      <c r="AC514" s="1" t="s">
        <v>3670</v>
      </c>
      <c r="AD514" s="134">
        <v>6850</v>
      </c>
      <c r="AE514" s="70" t="s">
        <v>5931</v>
      </c>
      <c r="AF514" s="4" t="s">
        <v>6150</v>
      </c>
      <c r="AG514" s="112" t="s">
        <v>1990</v>
      </c>
      <c r="AH514" s="1" t="s">
        <v>4102</v>
      </c>
      <c r="AI514" s="1" t="s">
        <v>3082</v>
      </c>
      <c r="AJ514" s="1" t="s">
        <v>379</v>
      </c>
    </row>
    <row r="515" spans="1:36" ht="126" customHeight="1" x14ac:dyDescent="0.2">
      <c r="A515" s="123">
        <v>514</v>
      </c>
      <c r="B515" s="3" t="s">
        <v>1034</v>
      </c>
      <c r="C515" s="2" t="s">
        <v>5963</v>
      </c>
      <c r="D515" s="145"/>
      <c r="E515" s="108" t="s">
        <v>2007</v>
      </c>
      <c r="F515" s="174" t="s">
        <v>5923</v>
      </c>
      <c r="G515" s="22">
        <v>10</v>
      </c>
      <c r="H515" s="1" t="s">
        <v>5924</v>
      </c>
      <c r="I515" s="1" t="s">
        <v>5964</v>
      </c>
      <c r="J515" s="1" t="s">
        <v>1324</v>
      </c>
      <c r="K515" s="19" t="s">
        <v>5965</v>
      </c>
      <c r="L515" s="44" t="s">
        <v>5955</v>
      </c>
      <c r="M515" s="50">
        <v>-8</v>
      </c>
      <c r="N515" s="57" t="s">
        <v>5966</v>
      </c>
      <c r="O515" s="1" t="s">
        <v>1709</v>
      </c>
      <c r="P515" s="19" t="s">
        <v>5967</v>
      </c>
      <c r="Q515" s="19" t="s">
        <v>4175</v>
      </c>
      <c r="R515" s="1" t="s">
        <v>4090</v>
      </c>
      <c r="S515" s="1" t="s">
        <v>631</v>
      </c>
      <c r="T515" s="1" t="s">
        <v>632</v>
      </c>
      <c r="U515" s="89" t="s">
        <v>213</v>
      </c>
      <c r="V515" s="19" t="s">
        <v>214</v>
      </c>
      <c r="W515" s="19" t="s">
        <v>91</v>
      </c>
      <c r="X515" s="1" t="s">
        <v>4174</v>
      </c>
      <c r="Y515" s="19" t="s">
        <v>1481</v>
      </c>
      <c r="Z515" s="31" t="s">
        <v>634</v>
      </c>
      <c r="AA515" s="31" t="s">
        <v>635</v>
      </c>
      <c r="AB515" s="106" t="s">
        <v>5930</v>
      </c>
      <c r="AC515" s="1" t="s">
        <v>3670</v>
      </c>
      <c r="AD515" s="134">
        <v>6850</v>
      </c>
      <c r="AE515" s="70" t="s">
        <v>5931</v>
      </c>
      <c r="AF515" s="4" t="s">
        <v>6150</v>
      </c>
      <c r="AG515" s="112" t="s">
        <v>1990</v>
      </c>
      <c r="AH515" s="1" t="s">
        <v>641</v>
      </c>
      <c r="AI515" s="1" t="s">
        <v>3082</v>
      </c>
      <c r="AJ515" s="1" t="s">
        <v>379</v>
      </c>
    </row>
    <row r="516" spans="1:36" ht="126" customHeight="1" x14ac:dyDescent="0.2">
      <c r="A516" s="123">
        <v>515</v>
      </c>
      <c r="B516" s="3" t="s">
        <v>1034</v>
      </c>
      <c r="C516" s="2" t="s">
        <v>5968</v>
      </c>
      <c r="D516" s="145"/>
      <c r="E516" s="108" t="s">
        <v>2008</v>
      </c>
      <c r="F516" s="174" t="s">
        <v>5923</v>
      </c>
      <c r="G516" s="22">
        <v>15</v>
      </c>
      <c r="H516" s="1" t="s">
        <v>5924</v>
      </c>
      <c r="I516" s="1" t="s">
        <v>5969</v>
      </c>
      <c r="J516" s="1" t="s">
        <v>350</v>
      </c>
      <c r="K516" s="19" t="s">
        <v>5970</v>
      </c>
      <c r="L516" s="44" t="s">
        <v>5971</v>
      </c>
      <c r="M516" s="50">
        <v>-15</v>
      </c>
      <c r="N516" s="57" t="s">
        <v>5972</v>
      </c>
      <c r="O516" s="1" t="s">
        <v>1709</v>
      </c>
      <c r="P516" s="19" t="s">
        <v>5973</v>
      </c>
      <c r="Q516" s="19" t="s">
        <v>4175</v>
      </c>
      <c r="R516" s="1" t="s">
        <v>4090</v>
      </c>
      <c r="S516" s="1" t="s">
        <v>631</v>
      </c>
      <c r="T516" s="1" t="s">
        <v>632</v>
      </c>
      <c r="U516" s="89" t="s">
        <v>4094</v>
      </c>
      <c r="V516" s="19" t="s">
        <v>4095</v>
      </c>
      <c r="W516" s="19" t="s">
        <v>1484</v>
      </c>
      <c r="X516" s="1" t="s">
        <v>4174</v>
      </c>
      <c r="Y516" s="19" t="s">
        <v>1481</v>
      </c>
      <c r="Z516" s="31" t="s">
        <v>634</v>
      </c>
      <c r="AA516" s="31" t="s">
        <v>635</v>
      </c>
      <c r="AB516" s="106" t="s">
        <v>5930</v>
      </c>
      <c r="AC516" s="1" t="s">
        <v>3670</v>
      </c>
      <c r="AD516" s="134">
        <v>9900</v>
      </c>
      <c r="AE516" s="70" t="s">
        <v>5974</v>
      </c>
      <c r="AF516" s="4" t="s">
        <v>6153</v>
      </c>
      <c r="AG516" s="112" t="s">
        <v>1990</v>
      </c>
      <c r="AH516" s="1" t="s">
        <v>4102</v>
      </c>
      <c r="AI516" s="1" t="s">
        <v>3082</v>
      </c>
      <c r="AJ516" s="1" t="s">
        <v>379</v>
      </c>
    </row>
    <row r="517" spans="1:36" ht="126" customHeight="1" x14ac:dyDescent="0.2">
      <c r="A517" s="123">
        <v>516</v>
      </c>
      <c r="B517" s="3" t="s">
        <v>1034</v>
      </c>
      <c r="C517" s="2" t="s">
        <v>5975</v>
      </c>
      <c r="D517" s="145"/>
      <c r="E517" s="108" t="s">
        <v>2009</v>
      </c>
      <c r="F517" s="174" t="s">
        <v>5923</v>
      </c>
      <c r="G517" s="22">
        <v>15</v>
      </c>
      <c r="H517" s="1" t="s">
        <v>5924</v>
      </c>
      <c r="I517" s="1" t="s">
        <v>5976</v>
      </c>
      <c r="J517" s="1" t="s">
        <v>1324</v>
      </c>
      <c r="K517" s="19" t="s">
        <v>5977</v>
      </c>
      <c r="L517" s="44" t="s">
        <v>5978</v>
      </c>
      <c r="M517" s="50">
        <v>-11</v>
      </c>
      <c r="N517" s="57" t="s">
        <v>5979</v>
      </c>
      <c r="O517" s="1" t="s">
        <v>1709</v>
      </c>
      <c r="P517" s="19" t="s">
        <v>5980</v>
      </c>
      <c r="Q517" s="19" t="s">
        <v>4175</v>
      </c>
      <c r="R517" s="1" t="s">
        <v>4090</v>
      </c>
      <c r="S517" s="1" t="s">
        <v>631</v>
      </c>
      <c r="T517" s="1" t="s">
        <v>632</v>
      </c>
      <c r="U517" s="89" t="s">
        <v>4096</v>
      </c>
      <c r="V517" s="19" t="s">
        <v>4097</v>
      </c>
      <c r="W517" s="19" t="s">
        <v>1484</v>
      </c>
      <c r="X517" s="1" t="s">
        <v>4174</v>
      </c>
      <c r="Y517" s="19" t="s">
        <v>1624</v>
      </c>
      <c r="Z517" s="31" t="s">
        <v>634</v>
      </c>
      <c r="AA517" s="31" t="s">
        <v>635</v>
      </c>
      <c r="AB517" s="106" t="s">
        <v>5930</v>
      </c>
      <c r="AC517" s="1" t="s">
        <v>3670</v>
      </c>
      <c r="AD517" s="134">
        <v>9900</v>
      </c>
      <c r="AE517" s="70" t="s">
        <v>5974</v>
      </c>
      <c r="AF517" s="4" t="s">
        <v>6153</v>
      </c>
      <c r="AG517" s="112" t="s">
        <v>1990</v>
      </c>
      <c r="AH517" s="1" t="s">
        <v>641</v>
      </c>
      <c r="AI517" s="1" t="s">
        <v>3082</v>
      </c>
      <c r="AJ517" s="1" t="s">
        <v>379</v>
      </c>
    </row>
    <row r="518" spans="1:36" ht="126" customHeight="1" x14ac:dyDescent="0.2">
      <c r="A518" s="123">
        <v>517</v>
      </c>
      <c r="B518" s="3" t="s">
        <v>2474</v>
      </c>
      <c r="C518" s="2" t="s">
        <v>1992</v>
      </c>
      <c r="D518" s="159"/>
      <c r="E518" s="106" t="s">
        <v>1993</v>
      </c>
      <c r="F518" s="168" t="s">
        <v>1991</v>
      </c>
      <c r="G518" s="22">
        <v>8</v>
      </c>
      <c r="H518" s="1" t="s">
        <v>1161</v>
      </c>
      <c r="I518" s="1" t="s">
        <v>2795</v>
      </c>
      <c r="J518" s="1" t="s">
        <v>163</v>
      </c>
      <c r="K518" s="1" t="s">
        <v>2054</v>
      </c>
      <c r="L518" s="42" t="s">
        <v>2047</v>
      </c>
      <c r="M518" s="48">
        <v>-128</v>
      </c>
      <c r="N518" s="55" t="s">
        <v>2221</v>
      </c>
      <c r="O518" s="1" t="s">
        <v>1709</v>
      </c>
      <c r="P518" s="15" t="s">
        <v>379</v>
      </c>
      <c r="Q518" s="15" t="s">
        <v>379</v>
      </c>
      <c r="R518" s="1" t="s">
        <v>2046</v>
      </c>
      <c r="S518" s="1" t="s">
        <v>381</v>
      </c>
      <c r="T518" s="1" t="s">
        <v>275</v>
      </c>
      <c r="U518" s="116" t="s">
        <v>379</v>
      </c>
      <c r="V518" s="15" t="s">
        <v>379</v>
      </c>
      <c r="W518" s="15" t="s">
        <v>379</v>
      </c>
      <c r="X518" s="1" t="s">
        <v>382</v>
      </c>
      <c r="Y518" s="1" t="s">
        <v>1958</v>
      </c>
      <c r="Z518" s="31" t="s">
        <v>6625</v>
      </c>
      <c r="AA518" s="31" t="s">
        <v>320</v>
      </c>
      <c r="AB518" s="102" t="s">
        <v>2747</v>
      </c>
      <c r="AC518" s="1" t="s">
        <v>1132</v>
      </c>
      <c r="AD518" s="98">
        <v>8944.8160535117058</v>
      </c>
      <c r="AE518" s="4" t="s">
        <v>3074</v>
      </c>
      <c r="AF518" s="1" t="s">
        <v>5423</v>
      </c>
      <c r="AG518" s="1" t="s">
        <v>3065</v>
      </c>
      <c r="AH518" s="1" t="s">
        <v>174</v>
      </c>
      <c r="AI518" s="1" t="s">
        <v>3082</v>
      </c>
      <c r="AJ518" s="1" t="s">
        <v>379</v>
      </c>
    </row>
    <row r="519" spans="1:36" ht="126" customHeight="1" x14ac:dyDescent="0.2">
      <c r="A519" s="123">
        <v>518</v>
      </c>
      <c r="B519" s="3" t="s">
        <v>2474</v>
      </c>
      <c r="C519" s="2" t="s">
        <v>1994</v>
      </c>
      <c r="D519" s="159"/>
      <c r="E519" s="106" t="s">
        <v>1995</v>
      </c>
      <c r="F519" s="168" t="s">
        <v>1991</v>
      </c>
      <c r="G519" s="22">
        <v>10</v>
      </c>
      <c r="H519" s="1" t="s">
        <v>1161</v>
      </c>
      <c r="I519" s="1" t="s">
        <v>2794</v>
      </c>
      <c r="J519" s="1" t="s">
        <v>163</v>
      </c>
      <c r="K519" s="1" t="s">
        <v>2055</v>
      </c>
      <c r="L519" s="42" t="s">
        <v>2048</v>
      </c>
      <c r="M519" s="48">
        <v>-128</v>
      </c>
      <c r="N519" s="55" t="s">
        <v>2222</v>
      </c>
      <c r="O519" s="1" t="s">
        <v>1709</v>
      </c>
      <c r="P519" s="15" t="s">
        <v>379</v>
      </c>
      <c r="Q519" s="15" t="s">
        <v>379</v>
      </c>
      <c r="R519" s="1" t="s">
        <v>2046</v>
      </c>
      <c r="S519" s="1" t="s">
        <v>381</v>
      </c>
      <c r="T519" s="1" t="s">
        <v>275</v>
      </c>
      <c r="U519" s="116" t="s">
        <v>379</v>
      </c>
      <c r="V519" s="15" t="s">
        <v>379</v>
      </c>
      <c r="W519" s="15" t="s">
        <v>379</v>
      </c>
      <c r="X519" s="1" t="s">
        <v>382</v>
      </c>
      <c r="Y519" s="1" t="s">
        <v>1670</v>
      </c>
      <c r="Z519" s="31" t="s">
        <v>6625</v>
      </c>
      <c r="AA519" s="31" t="s">
        <v>320</v>
      </c>
      <c r="AB519" s="102" t="s">
        <v>2747</v>
      </c>
      <c r="AC519" s="1" t="s">
        <v>1132</v>
      </c>
      <c r="AD519" s="98">
        <v>10552.675585284282</v>
      </c>
      <c r="AE519" s="4" t="s">
        <v>3074</v>
      </c>
      <c r="AF519" s="1" t="s">
        <v>5424</v>
      </c>
      <c r="AG519" s="1" t="s">
        <v>3065</v>
      </c>
      <c r="AH519" s="1" t="s">
        <v>174</v>
      </c>
      <c r="AI519" s="1" t="s">
        <v>3082</v>
      </c>
      <c r="AJ519" s="1" t="s">
        <v>379</v>
      </c>
    </row>
    <row r="520" spans="1:36" ht="126" customHeight="1" x14ac:dyDescent="0.2">
      <c r="A520" s="123">
        <v>519</v>
      </c>
      <c r="B520" s="3" t="s">
        <v>2474</v>
      </c>
      <c r="C520" s="2" t="s">
        <v>1997</v>
      </c>
      <c r="D520" s="159"/>
      <c r="E520" s="106" t="s">
        <v>1996</v>
      </c>
      <c r="F520" s="168" t="s">
        <v>1991</v>
      </c>
      <c r="G520" s="22">
        <v>12</v>
      </c>
      <c r="H520" s="1" t="s">
        <v>1161</v>
      </c>
      <c r="I520" s="1" t="s">
        <v>2794</v>
      </c>
      <c r="J520" s="1" t="s">
        <v>163</v>
      </c>
      <c r="K520" s="1" t="s">
        <v>2056</v>
      </c>
      <c r="L520" s="42" t="s">
        <v>2049</v>
      </c>
      <c r="M520" s="48">
        <v>-131</v>
      </c>
      <c r="N520" s="55" t="s">
        <v>2860</v>
      </c>
      <c r="O520" s="1" t="s">
        <v>1709</v>
      </c>
      <c r="P520" s="15" t="s">
        <v>379</v>
      </c>
      <c r="Q520" s="15" t="s">
        <v>379</v>
      </c>
      <c r="R520" s="1" t="s">
        <v>2046</v>
      </c>
      <c r="S520" s="1" t="s">
        <v>381</v>
      </c>
      <c r="T520" s="1" t="s">
        <v>275</v>
      </c>
      <c r="U520" s="116" t="s">
        <v>379</v>
      </c>
      <c r="V520" s="15" t="s">
        <v>379</v>
      </c>
      <c r="W520" s="15" t="s">
        <v>379</v>
      </c>
      <c r="X520" s="1" t="s">
        <v>382</v>
      </c>
      <c r="Y520" s="1" t="s">
        <v>2028</v>
      </c>
      <c r="Z520" s="31" t="s">
        <v>6625</v>
      </c>
      <c r="AA520" s="31" t="s">
        <v>320</v>
      </c>
      <c r="AB520" s="102" t="s">
        <v>2747</v>
      </c>
      <c r="AC520" s="1" t="s">
        <v>1132</v>
      </c>
      <c r="AD520" s="98">
        <v>12231.605351170569</v>
      </c>
      <c r="AE520" s="4" t="s">
        <v>3074</v>
      </c>
      <c r="AF520" s="1" t="s">
        <v>5425</v>
      </c>
      <c r="AG520" s="1" t="s">
        <v>3065</v>
      </c>
      <c r="AH520" s="1" t="s">
        <v>2749</v>
      </c>
      <c r="AI520" s="1" t="s">
        <v>3082</v>
      </c>
      <c r="AJ520" s="1" t="s">
        <v>379</v>
      </c>
    </row>
    <row r="521" spans="1:36" ht="126" customHeight="1" x14ac:dyDescent="0.2">
      <c r="A521" s="123">
        <v>520</v>
      </c>
      <c r="B521" s="3" t="s">
        <v>2474</v>
      </c>
      <c r="C521" s="2" t="s">
        <v>1998</v>
      </c>
      <c r="D521" s="159"/>
      <c r="E521" s="106" t="s">
        <v>2010</v>
      </c>
      <c r="F521" s="168" t="s">
        <v>1991</v>
      </c>
      <c r="G521" s="22">
        <v>16</v>
      </c>
      <c r="H521" s="1" t="s">
        <v>1161</v>
      </c>
      <c r="I521" s="1" t="s">
        <v>2793</v>
      </c>
      <c r="J521" s="1" t="s">
        <v>163</v>
      </c>
      <c r="K521" s="1" t="s">
        <v>2057</v>
      </c>
      <c r="L521" s="42" t="s">
        <v>2050</v>
      </c>
      <c r="M521" s="48">
        <v>-131</v>
      </c>
      <c r="N521" s="55" t="s">
        <v>2336</v>
      </c>
      <c r="O521" s="1" t="s">
        <v>1709</v>
      </c>
      <c r="P521" s="15" t="s">
        <v>379</v>
      </c>
      <c r="Q521" s="15" t="s">
        <v>379</v>
      </c>
      <c r="R521" s="1" t="s">
        <v>2046</v>
      </c>
      <c r="S521" s="1" t="s">
        <v>381</v>
      </c>
      <c r="T521" s="1" t="s">
        <v>275</v>
      </c>
      <c r="U521" s="116" t="s">
        <v>379</v>
      </c>
      <c r="V521" s="15" t="s">
        <v>379</v>
      </c>
      <c r="W521" s="15" t="s">
        <v>379</v>
      </c>
      <c r="X521" s="1" t="s">
        <v>382</v>
      </c>
      <c r="Y521" s="1" t="s">
        <v>1963</v>
      </c>
      <c r="Z521" s="31" t="s">
        <v>6625</v>
      </c>
      <c r="AA521" s="31" t="s">
        <v>320</v>
      </c>
      <c r="AB521" s="102" t="s">
        <v>2747</v>
      </c>
      <c r="AC521" s="1" t="s">
        <v>1132</v>
      </c>
      <c r="AD521" s="98">
        <v>17082.775919732441</v>
      </c>
      <c r="AE521" s="4" t="s">
        <v>3075</v>
      </c>
      <c r="AF521" s="1" t="s">
        <v>5426</v>
      </c>
      <c r="AG521" s="1" t="s">
        <v>3065</v>
      </c>
      <c r="AH521" s="1" t="s">
        <v>2749</v>
      </c>
      <c r="AI521" s="1" t="s">
        <v>3082</v>
      </c>
      <c r="AJ521" s="1" t="s">
        <v>379</v>
      </c>
    </row>
    <row r="522" spans="1:36" ht="126" customHeight="1" x14ac:dyDescent="0.2">
      <c r="A522" s="123">
        <v>521</v>
      </c>
      <c r="B522" s="3" t="s">
        <v>2252</v>
      </c>
      <c r="C522" s="2" t="s">
        <v>3077</v>
      </c>
      <c r="D522" s="144"/>
      <c r="E522" s="106" t="s">
        <v>3078</v>
      </c>
      <c r="F522" s="168" t="s">
        <v>3079</v>
      </c>
      <c r="G522" s="22">
        <v>6</v>
      </c>
      <c r="H522" s="1" t="s">
        <v>1161</v>
      </c>
      <c r="I522" s="1" t="s">
        <v>5632</v>
      </c>
      <c r="J522" s="1" t="s">
        <v>2172</v>
      </c>
      <c r="K522" s="1" t="s">
        <v>2173</v>
      </c>
      <c r="L522" s="42" t="s">
        <v>1338</v>
      </c>
      <c r="M522" s="48" t="s">
        <v>3080</v>
      </c>
      <c r="N522" s="55" t="s">
        <v>1217</v>
      </c>
      <c r="O522" s="1" t="s">
        <v>285</v>
      </c>
      <c r="P522" s="1" t="s">
        <v>379</v>
      </c>
      <c r="Q522" s="1" t="s">
        <v>379</v>
      </c>
      <c r="R522" s="1" t="s">
        <v>3081</v>
      </c>
      <c r="S522" s="1" t="s">
        <v>379</v>
      </c>
      <c r="T522" s="1" t="s">
        <v>3082</v>
      </c>
      <c r="U522" s="89" t="s">
        <v>379</v>
      </c>
      <c r="V522" s="1" t="s">
        <v>379</v>
      </c>
      <c r="W522" s="1" t="s">
        <v>379</v>
      </c>
      <c r="X522" s="1" t="s">
        <v>1954</v>
      </c>
      <c r="Y522" s="1" t="s">
        <v>1963</v>
      </c>
      <c r="Z522" s="31" t="s">
        <v>6625</v>
      </c>
      <c r="AA522" s="31" t="s">
        <v>635</v>
      </c>
      <c r="AB522" s="102" t="s">
        <v>3083</v>
      </c>
      <c r="AC522" s="1" t="s">
        <v>1132</v>
      </c>
      <c r="AD522" s="98">
        <v>4921.4046820000003</v>
      </c>
      <c r="AE522" s="1" t="s">
        <v>2174</v>
      </c>
      <c r="AF522" s="4" t="s">
        <v>5427</v>
      </c>
      <c r="AG522" s="1" t="s">
        <v>3084</v>
      </c>
      <c r="AH522" s="1" t="s">
        <v>2175</v>
      </c>
      <c r="AI522" s="1" t="s">
        <v>3082</v>
      </c>
      <c r="AJ522" s="1" t="s">
        <v>379</v>
      </c>
    </row>
    <row r="523" spans="1:36" ht="126" customHeight="1" x14ac:dyDescent="0.2">
      <c r="A523" s="123">
        <v>522</v>
      </c>
      <c r="B523" s="3" t="s">
        <v>2252</v>
      </c>
      <c r="C523" s="2" t="s">
        <v>3085</v>
      </c>
      <c r="D523" s="144"/>
      <c r="E523" s="106" t="s">
        <v>3086</v>
      </c>
      <c r="F523" s="168" t="s">
        <v>3079</v>
      </c>
      <c r="G523" s="22">
        <v>5</v>
      </c>
      <c r="H523" s="1" t="s">
        <v>1161</v>
      </c>
      <c r="I523" s="1" t="s">
        <v>5633</v>
      </c>
      <c r="J523" s="1" t="s">
        <v>2172</v>
      </c>
      <c r="K523" s="1" t="s">
        <v>2176</v>
      </c>
      <c r="L523" s="42" t="s">
        <v>1338</v>
      </c>
      <c r="M523" s="48" t="s">
        <v>3080</v>
      </c>
      <c r="N523" s="55" t="s">
        <v>1217</v>
      </c>
      <c r="O523" s="1" t="s">
        <v>285</v>
      </c>
      <c r="P523" s="1" t="s">
        <v>379</v>
      </c>
      <c r="Q523" s="1" t="s">
        <v>379</v>
      </c>
      <c r="R523" s="1" t="s">
        <v>3081</v>
      </c>
      <c r="S523" s="1" t="s">
        <v>379</v>
      </c>
      <c r="T523" s="1" t="s">
        <v>3082</v>
      </c>
      <c r="U523" s="89" t="s">
        <v>379</v>
      </c>
      <c r="V523" s="1" t="s">
        <v>379</v>
      </c>
      <c r="W523" s="1" t="s">
        <v>379</v>
      </c>
      <c r="X523" s="1" t="s">
        <v>1954</v>
      </c>
      <c r="Y523" s="1" t="s">
        <v>1291</v>
      </c>
      <c r="Z523" s="31" t="s">
        <v>6625</v>
      </c>
      <c r="AA523" s="31" t="s">
        <v>1436</v>
      </c>
      <c r="AB523" s="102" t="s">
        <v>3083</v>
      </c>
      <c r="AC523" s="1" t="s">
        <v>1132</v>
      </c>
      <c r="AD523" s="98">
        <v>4509.1973239999998</v>
      </c>
      <c r="AE523" s="1" t="s">
        <v>2174</v>
      </c>
      <c r="AF523" s="4" t="s">
        <v>5428</v>
      </c>
      <c r="AG523" s="1" t="s">
        <v>3084</v>
      </c>
      <c r="AH523" s="1" t="s">
        <v>2177</v>
      </c>
      <c r="AI523" s="1" t="s">
        <v>3082</v>
      </c>
      <c r="AJ523" s="1" t="s">
        <v>379</v>
      </c>
    </row>
    <row r="524" spans="1:36" ht="126" customHeight="1" x14ac:dyDescent="0.2">
      <c r="A524" s="123">
        <v>523</v>
      </c>
      <c r="B524" s="3" t="s">
        <v>2252</v>
      </c>
      <c r="C524" s="2" t="s">
        <v>3087</v>
      </c>
      <c r="D524" s="144"/>
      <c r="E524" s="106" t="s">
        <v>3088</v>
      </c>
      <c r="F524" s="168" t="s">
        <v>3079</v>
      </c>
      <c r="G524" s="22">
        <v>5</v>
      </c>
      <c r="H524" s="1" t="s">
        <v>1161</v>
      </c>
      <c r="I524" s="1" t="s">
        <v>5634</v>
      </c>
      <c r="J524" s="1" t="s">
        <v>2172</v>
      </c>
      <c r="K524" s="1" t="s">
        <v>2178</v>
      </c>
      <c r="L524" s="42" t="s">
        <v>2437</v>
      </c>
      <c r="M524" s="48" t="s">
        <v>3080</v>
      </c>
      <c r="N524" s="55" t="s">
        <v>1217</v>
      </c>
      <c r="O524" s="1" t="s">
        <v>285</v>
      </c>
      <c r="P524" s="1" t="s">
        <v>379</v>
      </c>
      <c r="Q524" s="1" t="s">
        <v>379</v>
      </c>
      <c r="R524" s="1" t="s">
        <v>3081</v>
      </c>
      <c r="S524" s="1" t="s">
        <v>379</v>
      </c>
      <c r="T524" s="1" t="s">
        <v>3082</v>
      </c>
      <c r="U524" s="89" t="s">
        <v>379</v>
      </c>
      <c r="V524" s="1" t="s">
        <v>379</v>
      </c>
      <c r="W524" s="1" t="s">
        <v>379</v>
      </c>
      <c r="X524" s="1" t="s">
        <v>1954</v>
      </c>
      <c r="Y524" s="1" t="s">
        <v>1291</v>
      </c>
      <c r="Z524" s="31" t="s">
        <v>6625</v>
      </c>
      <c r="AA524" s="31" t="s">
        <v>1436</v>
      </c>
      <c r="AB524" s="102" t="s">
        <v>3083</v>
      </c>
      <c r="AC524" s="1" t="s">
        <v>1132</v>
      </c>
      <c r="AD524" s="98">
        <v>4486.6220739999999</v>
      </c>
      <c r="AE524" s="1" t="s">
        <v>2174</v>
      </c>
      <c r="AF524" s="4" t="s">
        <v>5429</v>
      </c>
      <c r="AG524" s="1" t="s">
        <v>3084</v>
      </c>
      <c r="AH524" s="1" t="s">
        <v>2177</v>
      </c>
      <c r="AI524" s="1" t="s">
        <v>3082</v>
      </c>
      <c r="AJ524" s="1" t="s">
        <v>379</v>
      </c>
    </row>
    <row r="525" spans="1:36" ht="126" customHeight="1" x14ac:dyDescent="0.2">
      <c r="A525" s="123">
        <v>524</v>
      </c>
      <c r="B525" s="3" t="s">
        <v>2252</v>
      </c>
      <c r="C525" s="2" t="s">
        <v>3089</v>
      </c>
      <c r="D525" s="144"/>
      <c r="E525" s="106" t="s">
        <v>3090</v>
      </c>
      <c r="F525" s="168" t="s">
        <v>3079</v>
      </c>
      <c r="G525" s="22">
        <v>5</v>
      </c>
      <c r="H525" s="1" t="s">
        <v>1161</v>
      </c>
      <c r="I525" s="1" t="s">
        <v>5635</v>
      </c>
      <c r="J525" s="1" t="s">
        <v>2172</v>
      </c>
      <c r="K525" s="1" t="s">
        <v>2179</v>
      </c>
      <c r="L525" s="42" t="s">
        <v>1338</v>
      </c>
      <c r="M525" s="48" t="s">
        <v>3080</v>
      </c>
      <c r="N525" s="55" t="s">
        <v>1217</v>
      </c>
      <c r="O525" s="1" t="s">
        <v>285</v>
      </c>
      <c r="P525" s="1" t="s">
        <v>379</v>
      </c>
      <c r="Q525" s="1" t="s">
        <v>379</v>
      </c>
      <c r="R525" s="1" t="s">
        <v>3081</v>
      </c>
      <c r="S525" s="1" t="s">
        <v>379</v>
      </c>
      <c r="T525" s="1" t="s">
        <v>3082</v>
      </c>
      <c r="U525" s="89" t="s">
        <v>379</v>
      </c>
      <c r="V525" s="1" t="s">
        <v>379</v>
      </c>
      <c r="W525" s="1" t="s">
        <v>379</v>
      </c>
      <c r="X525" s="1" t="s">
        <v>1954</v>
      </c>
      <c r="Y525" s="1" t="s">
        <v>1291</v>
      </c>
      <c r="Z525" s="31" t="s">
        <v>6625</v>
      </c>
      <c r="AA525" s="31" t="s">
        <v>635</v>
      </c>
      <c r="AB525" s="102" t="s">
        <v>3083</v>
      </c>
      <c r="AC525" s="1" t="s">
        <v>1132</v>
      </c>
      <c r="AD525" s="98">
        <v>4699.8327760000002</v>
      </c>
      <c r="AE525" s="1" t="s">
        <v>2174</v>
      </c>
      <c r="AF525" s="4" t="s">
        <v>5430</v>
      </c>
      <c r="AG525" s="1" t="s">
        <v>3084</v>
      </c>
      <c r="AH525" s="1" t="s">
        <v>2175</v>
      </c>
      <c r="AI525" s="1" t="s">
        <v>3082</v>
      </c>
      <c r="AJ525" s="1" t="s">
        <v>379</v>
      </c>
    </row>
    <row r="526" spans="1:36" ht="126" customHeight="1" x14ac:dyDescent="0.2">
      <c r="A526" s="123">
        <v>525</v>
      </c>
      <c r="B526" s="3" t="s">
        <v>2252</v>
      </c>
      <c r="C526" s="2" t="s">
        <v>3091</v>
      </c>
      <c r="D526" s="144"/>
      <c r="E526" s="106" t="s">
        <v>3092</v>
      </c>
      <c r="F526" s="168" t="s">
        <v>3079</v>
      </c>
      <c r="G526" s="22">
        <v>5</v>
      </c>
      <c r="H526" s="1" t="s">
        <v>1161</v>
      </c>
      <c r="I526" s="1" t="s">
        <v>5636</v>
      </c>
      <c r="J526" s="1" t="s">
        <v>2172</v>
      </c>
      <c r="K526" s="1" t="s">
        <v>2180</v>
      </c>
      <c r="L526" s="42" t="s">
        <v>2437</v>
      </c>
      <c r="M526" s="48" t="s">
        <v>3080</v>
      </c>
      <c r="N526" s="55" t="s">
        <v>1217</v>
      </c>
      <c r="O526" s="1" t="s">
        <v>285</v>
      </c>
      <c r="P526" s="1" t="s">
        <v>379</v>
      </c>
      <c r="Q526" s="1" t="s">
        <v>379</v>
      </c>
      <c r="R526" s="1" t="s">
        <v>3081</v>
      </c>
      <c r="S526" s="1" t="s">
        <v>379</v>
      </c>
      <c r="T526" s="1" t="s">
        <v>3082</v>
      </c>
      <c r="U526" s="89" t="s">
        <v>379</v>
      </c>
      <c r="V526" s="1" t="s">
        <v>379</v>
      </c>
      <c r="W526" s="1" t="s">
        <v>379</v>
      </c>
      <c r="X526" s="1" t="s">
        <v>1954</v>
      </c>
      <c r="Y526" s="1" t="s">
        <v>1291</v>
      </c>
      <c r="Z526" s="31" t="s">
        <v>6625</v>
      </c>
      <c r="AA526" s="31" t="s">
        <v>635</v>
      </c>
      <c r="AB526" s="102" t="s">
        <v>3083</v>
      </c>
      <c r="AC526" s="1" t="s">
        <v>1132</v>
      </c>
      <c r="AD526" s="98">
        <v>4711.5384620000004</v>
      </c>
      <c r="AE526" s="1" t="s">
        <v>2174</v>
      </c>
      <c r="AF526" s="4" t="s">
        <v>5431</v>
      </c>
      <c r="AG526" s="1" t="s">
        <v>3084</v>
      </c>
      <c r="AH526" s="1" t="s">
        <v>2175</v>
      </c>
      <c r="AI526" s="1" t="s">
        <v>3082</v>
      </c>
      <c r="AJ526" s="1" t="s">
        <v>379</v>
      </c>
    </row>
    <row r="527" spans="1:36" ht="126" customHeight="1" x14ac:dyDescent="0.2">
      <c r="A527" s="123">
        <v>526</v>
      </c>
      <c r="B527" s="3" t="s">
        <v>2252</v>
      </c>
      <c r="C527" s="2" t="s">
        <v>3093</v>
      </c>
      <c r="D527" s="144"/>
      <c r="E527" s="106" t="s">
        <v>3094</v>
      </c>
      <c r="F527" s="168" t="s">
        <v>3079</v>
      </c>
      <c r="G527" s="22">
        <v>5</v>
      </c>
      <c r="H527" s="1" t="s">
        <v>1161</v>
      </c>
      <c r="I527" s="1" t="s">
        <v>5637</v>
      </c>
      <c r="J527" s="1" t="s">
        <v>2172</v>
      </c>
      <c r="K527" s="1" t="s">
        <v>2180</v>
      </c>
      <c r="L527" s="42" t="s">
        <v>2437</v>
      </c>
      <c r="M527" s="48" t="s">
        <v>3080</v>
      </c>
      <c r="N527" s="55" t="s">
        <v>1217</v>
      </c>
      <c r="O527" s="1" t="s">
        <v>285</v>
      </c>
      <c r="P527" s="1" t="s">
        <v>379</v>
      </c>
      <c r="Q527" s="1" t="s">
        <v>379</v>
      </c>
      <c r="R527" s="1" t="s">
        <v>3081</v>
      </c>
      <c r="S527" s="1" t="s">
        <v>379</v>
      </c>
      <c r="T527" s="1" t="s">
        <v>3082</v>
      </c>
      <c r="U527" s="89" t="s">
        <v>379</v>
      </c>
      <c r="V527" s="1" t="s">
        <v>379</v>
      </c>
      <c r="W527" s="1" t="s">
        <v>379</v>
      </c>
      <c r="X527" s="1" t="s">
        <v>1954</v>
      </c>
      <c r="Y527" s="1" t="s">
        <v>1291</v>
      </c>
      <c r="Z527" s="31" t="s">
        <v>6625</v>
      </c>
      <c r="AA527" s="31" t="s">
        <v>1436</v>
      </c>
      <c r="AB527" s="102" t="s">
        <v>3083</v>
      </c>
      <c r="AC527" s="1" t="s">
        <v>1132</v>
      </c>
      <c r="AD527" s="98">
        <v>4509.1973239999998</v>
      </c>
      <c r="AE527" s="1" t="s">
        <v>2174</v>
      </c>
      <c r="AF527" s="4" t="s">
        <v>5428</v>
      </c>
      <c r="AG527" s="1" t="s">
        <v>3084</v>
      </c>
      <c r="AH527" s="1" t="s">
        <v>2177</v>
      </c>
      <c r="AI527" s="1" t="s">
        <v>3082</v>
      </c>
      <c r="AJ527" s="1" t="s">
        <v>379</v>
      </c>
    </row>
    <row r="528" spans="1:36" ht="126" customHeight="1" x14ac:dyDescent="0.2">
      <c r="A528" s="123">
        <v>527</v>
      </c>
      <c r="B528" s="3" t="s">
        <v>2252</v>
      </c>
      <c r="C528" s="2" t="s">
        <v>3095</v>
      </c>
      <c r="D528" s="144"/>
      <c r="E528" s="106" t="s">
        <v>3096</v>
      </c>
      <c r="F528" s="168" t="s">
        <v>3079</v>
      </c>
      <c r="G528" s="22">
        <v>5</v>
      </c>
      <c r="H528" s="1" t="s">
        <v>1161</v>
      </c>
      <c r="I528" s="1" t="s">
        <v>5638</v>
      </c>
      <c r="J528" s="1" t="s">
        <v>2172</v>
      </c>
      <c r="K528" s="1" t="s">
        <v>2180</v>
      </c>
      <c r="L528" s="42" t="s">
        <v>2437</v>
      </c>
      <c r="M528" s="48" t="s">
        <v>3080</v>
      </c>
      <c r="N528" s="55" t="s">
        <v>1217</v>
      </c>
      <c r="O528" s="1" t="s">
        <v>285</v>
      </c>
      <c r="P528" s="1" t="s">
        <v>379</v>
      </c>
      <c r="Q528" s="1" t="s">
        <v>379</v>
      </c>
      <c r="R528" s="1" t="s">
        <v>3081</v>
      </c>
      <c r="S528" s="1" t="s">
        <v>379</v>
      </c>
      <c r="T528" s="1" t="s">
        <v>3082</v>
      </c>
      <c r="U528" s="89" t="s">
        <v>379</v>
      </c>
      <c r="V528" s="1" t="s">
        <v>379</v>
      </c>
      <c r="W528" s="1" t="s">
        <v>379</v>
      </c>
      <c r="X528" s="1" t="s">
        <v>1954</v>
      </c>
      <c r="Y528" s="1" t="s">
        <v>1291</v>
      </c>
      <c r="Z528" s="31" t="s">
        <v>6625</v>
      </c>
      <c r="AA528" s="31" t="s">
        <v>635</v>
      </c>
      <c r="AB528" s="102" t="s">
        <v>3083</v>
      </c>
      <c r="AC528" s="1" t="s">
        <v>1132</v>
      </c>
      <c r="AD528" s="98">
        <v>4699.8327760000002</v>
      </c>
      <c r="AE528" s="1" t="s">
        <v>2174</v>
      </c>
      <c r="AF528" s="4" t="s">
        <v>5430</v>
      </c>
      <c r="AG528" s="1" t="s">
        <v>3084</v>
      </c>
      <c r="AH528" s="1" t="s">
        <v>2175</v>
      </c>
      <c r="AI528" s="1" t="s">
        <v>3082</v>
      </c>
      <c r="AJ528" s="1" t="s">
        <v>379</v>
      </c>
    </row>
    <row r="529" spans="1:36" ht="126" customHeight="1" x14ac:dyDescent="0.2">
      <c r="A529" s="123">
        <v>528</v>
      </c>
      <c r="B529" s="3" t="s">
        <v>2252</v>
      </c>
      <c r="C529" s="2" t="s">
        <v>3097</v>
      </c>
      <c r="D529" s="144"/>
      <c r="E529" s="106" t="s">
        <v>3098</v>
      </c>
      <c r="F529" s="168" t="s">
        <v>3079</v>
      </c>
      <c r="G529" s="22">
        <v>6</v>
      </c>
      <c r="H529" s="1" t="s">
        <v>1161</v>
      </c>
      <c r="I529" s="1" t="s">
        <v>5639</v>
      </c>
      <c r="J529" s="1" t="s">
        <v>2172</v>
      </c>
      <c r="K529" s="15" t="s">
        <v>2181</v>
      </c>
      <c r="L529" s="135" t="s">
        <v>941</v>
      </c>
      <c r="M529" s="50" t="s">
        <v>3080</v>
      </c>
      <c r="N529" s="55" t="s">
        <v>1217</v>
      </c>
      <c r="O529" s="1" t="s">
        <v>285</v>
      </c>
      <c r="P529" s="1" t="s">
        <v>379</v>
      </c>
      <c r="Q529" s="1" t="s">
        <v>379</v>
      </c>
      <c r="R529" s="1" t="s">
        <v>3081</v>
      </c>
      <c r="S529" s="1" t="s">
        <v>379</v>
      </c>
      <c r="T529" s="1" t="s">
        <v>3082</v>
      </c>
      <c r="U529" s="89" t="s">
        <v>379</v>
      </c>
      <c r="V529" s="1" t="s">
        <v>379</v>
      </c>
      <c r="W529" s="1" t="s">
        <v>379</v>
      </c>
      <c r="X529" s="1" t="s">
        <v>1954</v>
      </c>
      <c r="Y529" s="1" t="s">
        <v>1963</v>
      </c>
      <c r="Z529" s="31" t="s">
        <v>6625</v>
      </c>
      <c r="AA529" s="31" t="s">
        <v>1436</v>
      </c>
      <c r="AB529" s="102" t="s">
        <v>3083</v>
      </c>
      <c r="AC529" s="1" t="s">
        <v>1132</v>
      </c>
      <c r="AD529" s="98">
        <v>4719.063545</v>
      </c>
      <c r="AE529" s="1" t="s">
        <v>2174</v>
      </c>
      <c r="AF529" s="4" t="s">
        <v>5432</v>
      </c>
      <c r="AG529" s="15" t="s">
        <v>3084</v>
      </c>
      <c r="AH529" s="1" t="s">
        <v>2177</v>
      </c>
      <c r="AI529" s="1" t="s">
        <v>3082</v>
      </c>
      <c r="AJ529" s="1" t="s">
        <v>379</v>
      </c>
    </row>
    <row r="530" spans="1:36" ht="126" customHeight="1" x14ac:dyDescent="0.2">
      <c r="A530" s="123">
        <v>529</v>
      </c>
      <c r="B530" s="3" t="s">
        <v>2252</v>
      </c>
      <c r="C530" s="2" t="s">
        <v>3099</v>
      </c>
      <c r="D530" s="144"/>
      <c r="E530" s="106" t="s">
        <v>3100</v>
      </c>
      <c r="F530" s="168" t="s">
        <v>3079</v>
      </c>
      <c r="G530" s="24">
        <v>6</v>
      </c>
      <c r="H530" s="1" t="s">
        <v>1161</v>
      </c>
      <c r="I530" s="15" t="s">
        <v>5640</v>
      </c>
      <c r="J530" s="1" t="s">
        <v>2172</v>
      </c>
      <c r="K530" s="15" t="s">
        <v>2173</v>
      </c>
      <c r="L530" s="135" t="s">
        <v>941</v>
      </c>
      <c r="M530" s="50" t="s">
        <v>3080</v>
      </c>
      <c r="N530" s="55" t="s">
        <v>1217</v>
      </c>
      <c r="O530" s="1" t="s">
        <v>285</v>
      </c>
      <c r="P530" s="1" t="s">
        <v>379</v>
      </c>
      <c r="Q530" s="1" t="s">
        <v>379</v>
      </c>
      <c r="R530" s="1" t="s">
        <v>3081</v>
      </c>
      <c r="S530" s="1" t="s">
        <v>379</v>
      </c>
      <c r="T530" s="1" t="s">
        <v>3082</v>
      </c>
      <c r="U530" s="89" t="s">
        <v>379</v>
      </c>
      <c r="V530" s="1" t="s">
        <v>379</v>
      </c>
      <c r="W530" s="1" t="s">
        <v>379</v>
      </c>
      <c r="X530" s="1" t="s">
        <v>1954</v>
      </c>
      <c r="Y530" s="1" t="s">
        <v>1963</v>
      </c>
      <c r="Z530" s="31" t="s">
        <v>6625</v>
      </c>
      <c r="AA530" s="31" t="s">
        <v>1436</v>
      </c>
      <c r="AB530" s="102" t="s">
        <v>3083</v>
      </c>
      <c r="AC530" s="1" t="s">
        <v>1132</v>
      </c>
      <c r="AD530" s="98">
        <v>4697.324415</v>
      </c>
      <c r="AE530" s="1" t="s">
        <v>2174</v>
      </c>
      <c r="AF530" s="4" t="s">
        <v>5433</v>
      </c>
      <c r="AG530" s="15" t="s">
        <v>3084</v>
      </c>
      <c r="AH530" s="1" t="s">
        <v>2177</v>
      </c>
      <c r="AI530" s="1" t="s">
        <v>3082</v>
      </c>
      <c r="AJ530" s="1" t="s">
        <v>379</v>
      </c>
    </row>
    <row r="531" spans="1:36" ht="126" customHeight="1" x14ac:dyDescent="0.2">
      <c r="A531" s="123">
        <v>530</v>
      </c>
      <c r="B531" s="3" t="s">
        <v>2252</v>
      </c>
      <c r="C531" s="2" t="s">
        <v>3101</v>
      </c>
      <c r="D531" s="144"/>
      <c r="E531" s="106" t="s">
        <v>3102</v>
      </c>
      <c r="F531" s="168" t="s">
        <v>3079</v>
      </c>
      <c r="G531" s="24">
        <v>6</v>
      </c>
      <c r="H531" s="1" t="s">
        <v>1161</v>
      </c>
      <c r="I531" s="1" t="s">
        <v>5641</v>
      </c>
      <c r="J531" s="1" t="s">
        <v>2172</v>
      </c>
      <c r="K531" s="1" t="s">
        <v>2182</v>
      </c>
      <c r="L531" s="135" t="s">
        <v>847</v>
      </c>
      <c r="M531" s="48" t="s">
        <v>3080</v>
      </c>
      <c r="N531" s="55" t="s">
        <v>1217</v>
      </c>
      <c r="O531" s="1" t="s">
        <v>285</v>
      </c>
      <c r="P531" s="1" t="s">
        <v>379</v>
      </c>
      <c r="Q531" s="1" t="s">
        <v>379</v>
      </c>
      <c r="R531" s="1" t="s">
        <v>3081</v>
      </c>
      <c r="S531" s="1" t="s">
        <v>379</v>
      </c>
      <c r="T531" s="1" t="s">
        <v>3082</v>
      </c>
      <c r="U531" s="89" t="s">
        <v>379</v>
      </c>
      <c r="V531" s="1" t="s">
        <v>379</v>
      </c>
      <c r="W531" s="1" t="s">
        <v>379</v>
      </c>
      <c r="X531" s="1" t="s">
        <v>1954</v>
      </c>
      <c r="Y531" s="1" t="s">
        <v>1958</v>
      </c>
      <c r="Z531" s="31" t="s">
        <v>6625</v>
      </c>
      <c r="AA531" s="31" t="s">
        <v>1436</v>
      </c>
      <c r="AB531" s="102" t="s">
        <v>3083</v>
      </c>
      <c r="AC531" s="1" t="s">
        <v>1132</v>
      </c>
      <c r="AD531" s="98" t="s">
        <v>1791</v>
      </c>
      <c r="AE531" s="1" t="s">
        <v>1791</v>
      </c>
      <c r="AF531" s="1" t="s">
        <v>1791</v>
      </c>
      <c r="AG531" s="15" t="s">
        <v>3084</v>
      </c>
      <c r="AH531" s="1" t="s">
        <v>2177</v>
      </c>
      <c r="AI531" s="1" t="s">
        <v>3082</v>
      </c>
      <c r="AJ531" s="1" t="s">
        <v>379</v>
      </c>
    </row>
    <row r="532" spans="1:36" ht="126" customHeight="1" x14ac:dyDescent="0.2">
      <c r="A532" s="123">
        <v>531</v>
      </c>
      <c r="B532" s="3" t="s">
        <v>2252</v>
      </c>
      <c r="C532" s="2" t="s">
        <v>3103</v>
      </c>
      <c r="D532" s="144"/>
      <c r="E532" s="106" t="s">
        <v>3104</v>
      </c>
      <c r="F532" s="168" t="s">
        <v>3079</v>
      </c>
      <c r="G532" s="24">
        <v>6</v>
      </c>
      <c r="H532" s="1" t="s">
        <v>1161</v>
      </c>
      <c r="I532" s="1" t="s">
        <v>5642</v>
      </c>
      <c r="J532" s="1" t="s">
        <v>2172</v>
      </c>
      <c r="K532" s="1" t="s">
        <v>2181</v>
      </c>
      <c r="L532" s="135" t="s">
        <v>941</v>
      </c>
      <c r="M532" s="48" t="s">
        <v>3080</v>
      </c>
      <c r="N532" s="55" t="s">
        <v>1217</v>
      </c>
      <c r="O532" s="1" t="s">
        <v>285</v>
      </c>
      <c r="P532" s="1" t="s">
        <v>379</v>
      </c>
      <c r="Q532" s="1" t="s">
        <v>379</v>
      </c>
      <c r="R532" s="1" t="s">
        <v>3081</v>
      </c>
      <c r="S532" s="1" t="s">
        <v>379</v>
      </c>
      <c r="T532" s="1" t="s">
        <v>3082</v>
      </c>
      <c r="U532" s="89" t="s">
        <v>379</v>
      </c>
      <c r="V532" s="1" t="s">
        <v>379</v>
      </c>
      <c r="W532" s="1" t="s">
        <v>379</v>
      </c>
      <c r="X532" s="1" t="s">
        <v>1954</v>
      </c>
      <c r="Y532" s="1" t="s">
        <v>1963</v>
      </c>
      <c r="Z532" s="31" t="s">
        <v>6625</v>
      </c>
      <c r="AA532" s="31" t="s">
        <v>635</v>
      </c>
      <c r="AB532" s="102" t="s">
        <v>3083</v>
      </c>
      <c r="AC532" s="1" t="s">
        <v>1132</v>
      </c>
      <c r="AD532" s="98">
        <v>4910.5351170000004</v>
      </c>
      <c r="AE532" s="1" t="s">
        <v>2174</v>
      </c>
      <c r="AF532" s="4" t="s">
        <v>5434</v>
      </c>
      <c r="AG532" s="15" t="s">
        <v>3084</v>
      </c>
      <c r="AH532" s="1" t="s">
        <v>2175</v>
      </c>
      <c r="AI532" s="1" t="s">
        <v>3082</v>
      </c>
      <c r="AJ532" s="1" t="s">
        <v>379</v>
      </c>
    </row>
    <row r="533" spans="1:36" ht="126" customHeight="1" x14ac:dyDescent="0.2">
      <c r="A533" s="123">
        <v>532</v>
      </c>
      <c r="B533" s="3" t="s">
        <v>2252</v>
      </c>
      <c r="C533" s="2" t="s">
        <v>3105</v>
      </c>
      <c r="D533" s="144"/>
      <c r="E533" s="106" t="s">
        <v>3106</v>
      </c>
      <c r="F533" s="168" t="s">
        <v>3079</v>
      </c>
      <c r="G533" s="24">
        <v>6</v>
      </c>
      <c r="H533" s="1" t="s">
        <v>1161</v>
      </c>
      <c r="I533" s="1" t="s">
        <v>5643</v>
      </c>
      <c r="J533" s="1" t="s">
        <v>2172</v>
      </c>
      <c r="K533" s="1" t="s">
        <v>2182</v>
      </c>
      <c r="L533" s="42" t="s">
        <v>847</v>
      </c>
      <c r="M533" s="48" t="s">
        <v>3080</v>
      </c>
      <c r="N533" s="55" t="s">
        <v>1217</v>
      </c>
      <c r="O533" s="1" t="s">
        <v>285</v>
      </c>
      <c r="P533" s="1" t="s">
        <v>379</v>
      </c>
      <c r="Q533" s="1" t="s">
        <v>379</v>
      </c>
      <c r="R533" s="1" t="s">
        <v>3081</v>
      </c>
      <c r="S533" s="1" t="s">
        <v>379</v>
      </c>
      <c r="T533" s="1" t="s">
        <v>3082</v>
      </c>
      <c r="U533" s="89" t="s">
        <v>379</v>
      </c>
      <c r="V533" s="1" t="s">
        <v>379</v>
      </c>
      <c r="W533" s="1" t="s">
        <v>379</v>
      </c>
      <c r="X533" s="1" t="s">
        <v>1954</v>
      </c>
      <c r="Y533" s="1" t="s">
        <v>1958</v>
      </c>
      <c r="Z533" s="31" t="s">
        <v>6625</v>
      </c>
      <c r="AA533" s="31" t="s">
        <v>635</v>
      </c>
      <c r="AB533" s="102" t="s">
        <v>3083</v>
      </c>
      <c r="AC533" s="1" t="s">
        <v>1132</v>
      </c>
      <c r="AD533" s="98" t="s">
        <v>1791</v>
      </c>
      <c r="AE533" s="1" t="s">
        <v>1791</v>
      </c>
      <c r="AF533" s="1" t="s">
        <v>1791</v>
      </c>
      <c r="AG533" s="15" t="s">
        <v>3084</v>
      </c>
      <c r="AH533" s="1" t="s">
        <v>2175</v>
      </c>
      <c r="AI533" s="1" t="s">
        <v>3082</v>
      </c>
      <c r="AJ533" s="1" t="s">
        <v>379</v>
      </c>
    </row>
    <row r="534" spans="1:36" ht="126" customHeight="1" x14ac:dyDescent="0.2">
      <c r="A534" s="123">
        <v>533</v>
      </c>
      <c r="B534" s="3" t="s">
        <v>2252</v>
      </c>
      <c r="C534" s="2" t="s">
        <v>3107</v>
      </c>
      <c r="D534" s="144"/>
      <c r="E534" s="106" t="s">
        <v>3108</v>
      </c>
      <c r="F534" s="168" t="s">
        <v>3079</v>
      </c>
      <c r="G534" s="24">
        <v>6</v>
      </c>
      <c r="H534" s="1" t="s">
        <v>1161</v>
      </c>
      <c r="I534" s="15" t="s">
        <v>5644</v>
      </c>
      <c r="J534" s="1" t="s">
        <v>2172</v>
      </c>
      <c r="K534" s="1" t="s">
        <v>2173</v>
      </c>
      <c r="L534" s="135" t="s">
        <v>941</v>
      </c>
      <c r="M534" s="48" t="s">
        <v>3080</v>
      </c>
      <c r="N534" s="55" t="s">
        <v>1217</v>
      </c>
      <c r="O534" s="1" t="s">
        <v>285</v>
      </c>
      <c r="P534" s="1" t="s">
        <v>379</v>
      </c>
      <c r="Q534" s="1" t="s">
        <v>379</v>
      </c>
      <c r="R534" s="1" t="s">
        <v>3081</v>
      </c>
      <c r="S534" s="1" t="s">
        <v>379</v>
      </c>
      <c r="T534" s="1" t="s">
        <v>3082</v>
      </c>
      <c r="U534" s="89" t="s">
        <v>379</v>
      </c>
      <c r="V534" s="1" t="s">
        <v>379</v>
      </c>
      <c r="W534" s="1" t="s">
        <v>379</v>
      </c>
      <c r="X534" s="1" t="s">
        <v>1954</v>
      </c>
      <c r="Y534" s="1" t="s">
        <v>1963</v>
      </c>
      <c r="Z534" s="31" t="s">
        <v>6625</v>
      </c>
      <c r="AA534" s="31" t="s">
        <v>1436</v>
      </c>
      <c r="AB534" s="102" t="s">
        <v>3083</v>
      </c>
      <c r="AC534" s="1" t="s">
        <v>1132</v>
      </c>
      <c r="AD534" s="98">
        <v>4719.063545</v>
      </c>
      <c r="AE534" s="1" t="s">
        <v>2174</v>
      </c>
      <c r="AF534" s="4" t="s">
        <v>5435</v>
      </c>
      <c r="AG534" s="15" t="s">
        <v>3084</v>
      </c>
      <c r="AH534" s="1" t="s">
        <v>2177</v>
      </c>
      <c r="AI534" s="1" t="s">
        <v>3082</v>
      </c>
      <c r="AJ534" s="1" t="s">
        <v>379</v>
      </c>
    </row>
    <row r="535" spans="1:36" ht="126" customHeight="1" x14ac:dyDescent="0.2">
      <c r="A535" s="123">
        <v>534</v>
      </c>
      <c r="B535" s="3" t="s">
        <v>2252</v>
      </c>
      <c r="C535" s="2" t="s">
        <v>3109</v>
      </c>
      <c r="D535" s="144"/>
      <c r="E535" s="106" t="s">
        <v>3110</v>
      </c>
      <c r="F535" s="168" t="s">
        <v>3079</v>
      </c>
      <c r="G535" s="24">
        <v>6</v>
      </c>
      <c r="H535" s="1" t="s">
        <v>1161</v>
      </c>
      <c r="I535" s="1" t="s">
        <v>4644</v>
      </c>
      <c r="J535" s="1" t="s">
        <v>2172</v>
      </c>
      <c r="K535" s="1" t="s">
        <v>2173</v>
      </c>
      <c r="L535" s="42" t="s">
        <v>941</v>
      </c>
      <c r="M535" s="48" t="s">
        <v>3080</v>
      </c>
      <c r="N535" s="55" t="s">
        <v>1217</v>
      </c>
      <c r="O535" s="1" t="s">
        <v>285</v>
      </c>
      <c r="P535" s="1" t="s">
        <v>379</v>
      </c>
      <c r="Q535" s="1" t="s">
        <v>379</v>
      </c>
      <c r="R535" s="1" t="s">
        <v>3081</v>
      </c>
      <c r="S535" s="1" t="s">
        <v>379</v>
      </c>
      <c r="T535" s="1" t="s">
        <v>3082</v>
      </c>
      <c r="U535" s="89" t="s">
        <v>379</v>
      </c>
      <c r="V535" s="1" t="s">
        <v>379</v>
      </c>
      <c r="W535" s="1" t="s">
        <v>379</v>
      </c>
      <c r="X535" s="1" t="s">
        <v>1954</v>
      </c>
      <c r="Y535" s="1" t="s">
        <v>1963</v>
      </c>
      <c r="Z535" s="31" t="s">
        <v>6625</v>
      </c>
      <c r="AA535" s="31" t="s">
        <v>635</v>
      </c>
      <c r="AB535" s="102" t="s">
        <v>3083</v>
      </c>
      <c r="AC535" s="1" t="s">
        <v>1132</v>
      </c>
      <c r="AD535" s="98">
        <v>4910.5351170000004</v>
      </c>
      <c r="AE535" s="1" t="s">
        <v>2174</v>
      </c>
      <c r="AF535" s="4" t="s">
        <v>5434</v>
      </c>
      <c r="AG535" s="15" t="s">
        <v>3084</v>
      </c>
      <c r="AH535" s="1" t="s">
        <v>2175</v>
      </c>
      <c r="AI535" s="1" t="s">
        <v>3082</v>
      </c>
      <c r="AJ535" s="1" t="s">
        <v>379</v>
      </c>
    </row>
    <row r="536" spans="1:36" ht="126" customHeight="1" x14ac:dyDescent="0.2">
      <c r="A536" s="123">
        <v>535</v>
      </c>
      <c r="B536" s="3" t="s">
        <v>2252</v>
      </c>
      <c r="C536" s="2" t="s">
        <v>3111</v>
      </c>
      <c r="D536" s="149"/>
      <c r="E536" s="106" t="s">
        <v>3112</v>
      </c>
      <c r="F536" s="168" t="s">
        <v>3079</v>
      </c>
      <c r="G536" s="24">
        <v>10</v>
      </c>
      <c r="H536" s="1" t="s">
        <v>1161</v>
      </c>
      <c r="I536" s="1" t="s">
        <v>5645</v>
      </c>
      <c r="J536" s="1" t="s">
        <v>2172</v>
      </c>
      <c r="K536" s="1" t="s">
        <v>2183</v>
      </c>
      <c r="L536" s="42" t="s">
        <v>3113</v>
      </c>
      <c r="M536" s="48" t="s">
        <v>3080</v>
      </c>
      <c r="N536" s="55" t="s">
        <v>1217</v>
      </c>
      <c r="O536" s="15" t="s">
        <v>3114</v>
      </c>
      <c r="P536" s="15" t="s">
        <v>379</v>
      </c>
      <c r="Q536" s="1" t="s">
        <v>379</v>
      </c>
      <c r="R536" s="1" t="s">
        <v>3081</v>
      </c>
      <c r="S536" s="1" t="s">
        <v>379</v>
      </c>
      <c r="T536" s="1" t="s">
        <v>3082</v>
      </c>
      <c r="U536" s="89" t="s">
        <v>379</v>
      </c>
      <c r="V536" s="1" t="s">
        <v>379</v>
      </c>
      <c r="W536" s="1" t="s">
        <v>379</v>
      </c>
      <c r="X536" s="1" t="s">
        <v>1954</v>
      </c>
      <c r="Y536" s="1" t="s">
        <v>1963</v>
      </c>
      <c r="Z536" s="31" t="s">
        <v>6625</v>
      </c>
      <c r="AA536" s="31" t="s">
        <v>1436</v>
      </c>
      <c r="AB536" s="102" t="s">
        <v>3083</v>
      </c>
      <c r="AC536" s="1" t="s">
        <v>1132</v>
      </c>
      <c r="AD536" s="98">
        <v>8250</v>
      </c>
      <c r="AE536" s="1" t="s">
        <v>2184</v>
      </c>
      <c r="AF536" s="4" t="s">
        <v>5436</v>
      </c>
      <c r="AG536" s="15" t="s">
        <v>3084</v>
      </c>
      <c r="AH536" s="1" t="s">
        <v>2177</v>
      </c>
      <c r="AI536" s="1" t="s">
        <v>3082</v>
      </c>
      <c r="AJ536" s="1" t="s">
        <v>379</v>
      </c>
    </row>
    <row r="537" spans="1:36" ht="126" customHeight="1" x14ac:dyDescent="0.2">
      <c r="A537" s="123">
        <v>536</v>
      </c>
      <c r="B537" s="3" t="s">
        <v>2252</v>
      </c>
      <c r="C537" s="2" t="s">
        <v>3115</v>
      </c>
      <c r="D537" s="149"/>
      <c r="E537" s="106" t="s">
        <v>3116</v>
      </c>
      <c r="F537" s="168" t="s">
        <v>3079</v>
      </c>
      <c r="G537" s="24">
        <v>10</v>
      </c>
      <c r="H537" s="1" t="s">
        <v>1161</v>
      </c>
      <c r="I537" s="1" t="s">
        <v>5646</v>
      </c>
      <c r="J537" s="1" t="s">
        <v>2172</v>
      </c>
      <c r="K537" s="1" t="s">
        <v>2183</v>
      </c>
      <c r="L537" s="42" t="s">
        <v>3113</v>
      </c>
      <c r="M537" s="48" t="s">
        <v>3080</v>
      </c>
      <c r="N537" s="55" t="s">
        <v>1217</v>
      </c>
      <c r="O537" s="15" t="s">
        <v>3114</v>
      </c>
      <c r="P537" s="15" t="s">
        <v>379</v>
      </c>
      <c r="Q537" s="1" t="s">
        <v>379</v>
      </c>
      <c r="R537" s="1" t="s">
        <v>3081</v>
      </c>
      <c r="S537" s="1" t="s">
        <v>379</v>
      </c>
      <c r="T537" s="1" t="s">
        <v>3082</v>
      </c>
      <c r="U537" s="89" t="s">
        <v>379</v>
      </c>
      <c r="V537" s="1" t="s">
        <v>379</v>
      </c>
      <c r="W537" s="1" t="s">
        <v>379</v>
      </c>
      <c r="X537" s="1" t="s">
        <v>1954</v>
      </c>
      <c r="Y537" s="1" t="s">
        <v>1963</v>
      </c>
      <c r="Z537" s="31" t="s">
        <v>6625</v>
      </c>
      <c r="AA537" s="31" t="s">
        <v>635</v>
      </c>
      <c r="AB537" s="102" t="s">
        <v>3083</v>
      </c>
      <c r="AC537" s="1" t="s">
        <v>1132</v>
      </c>
      <c r="AD537" s="98">
        <v>8484.9498330000006</v>
      </c>
      <c r="AE537" s="1" t="s">
        <v>2184</v>
      </c>
      <c r="AF537" s="4" t="s">
        <v>5437</v>
      </c>
      <c r="AG537" s="15" t="s">
        <v>3084</v>
      </c>
      <c r="AH537" s="1" t="s">
        <v>2175</v>
      </c>
      <c r="AI537" s="1" t="s">
        <v>3082</v>
      </c>
      <c r="AJ537" s="1" t="s">
        <v>379</v>
      </c>
    </row>
    <row r="538" spans="1:36" ht="126" customHeight="1" x14ac:dyDescent="0.2">
      <c r="A538" s="123">
        <v>537</v>
      </c>
      <c r="B538" s="3" t="s">
        <v>2252</v>
      </c>
      <c r="C538" s="2" t="s">
        <v>3117</v>
      </c>
      <c r="D538" s="149"/>
      <c r="E538" s="106" t="s">
        <v>3118</v>
      </c>
      <c r="F538" s="168" t="s">
        <v>3079</v>
      </c>
      <c r="G538" s="24">
        <v>10</v>
      </c>
      <c r="H538" s="1" t="s">
        <v>1161</v>
      </c>
      <c r="I538" s="1" t="s">
        <v>5647</v>
      </c>
      <c r="J538" s="1" t="s">
        <v>2172</v>
      </c>
      <c r="K538" s="1" t="s">
        <v>2185</v>
      </c>
      <c r="L538" s="135" t="s">
        <v>2186</v>
      </c>
      <c r="M538" s="48" t="s">
        <v>3080</v>
      </c>
      <c r="N538" s="55" t="s">
        <v>1217</v>
      </c>
      <c r="O538" s="15" t="s">
        <v>3114</v>
      </c>
      <c r="P538" s="15" t="s">
        <v>379</v>
      </c>
      <c r="Q538" s="1" t="s">
        <v>379</v>
      </c>
      <c r="R538" s="1" t="s">
        <v>3081</v>
      </c>
      <c r="S538" s="1" t="s">
        <v>379</v>
      </c>
      <c r="T538" s="1" t="s">
        <v>3082</v>
      </c>
      <c r="U538" s="89" t="s">
        <v>379</v>
      </c>
      <c r="V538" s="1" t="s">
        <v>379</v>
      </c>
      <c r="W538" s="1" t="s">
        <v>379</v>
      </c>
      <c r="X538" s="1" t="s">
        <v>1954</v>
      </c>
      <c r="Y538" s="1" t="s">
        <v>1963</v>
      </c>
      <c r="Z538" s="31" t="s">
        <v>6625</v>
      </c>
      <c r="AA538" s="31" t="s">
        <v>1436</v>
      </c>
      <c r="AB538" s="102" t="s">
        <v>3083</v>
      </c>
      <c r="AC538" s="1" t="s">
        <v>1132</v>
      </c>
      <c r="AD538" s="98">
        <v>8250</v>
      </c>
      <c r="AE538" s="1" t="s">
        <v>2184</v>
      </c>
      <c r="AF538" s="4" t="s">
        <v>5438</v>
      </c>
      <c r="AG538" s="15" t="s">
        <v>3084</v>
      </c>
      <c r="AH538" s="1" t="s">
        <v>2177</v>
      </c>
      <c r="AI538" s="1" t="s">
        <v>3082</v>
      </c>
      <c r="AJ538" s="1" t="s">
        <v>379</v>
      </c>
    </row>
    <row r="539" spans="1:36" ht="126" customHeight="1" x14ac:dyDescent="0.2">
      <c r="A539" s="123">
        <v>538</v>
      </c>
      <c r="B539" s="3" t="s">
        <v>2252</v>
      </c>
      <c r="C539" s="2" t="s">
        <v>3119</v>
      </c>
      <c r="D539" s="149"/>
      <c r="E539" s="106" t="s">
        <v>3120</v>
      </c>
      <c r="F539" s="168" t="s">
        <v>3079</v>
      </c>
      <c r="G539" s="24">
        <v>10</v>
      </c>
      <c r="H539" s="1" t="s">
        <v>1161</v>
      </c>
      <c r="I539" s="1" t="s">
        <v>5648</v>
      </c>
      <c r="J539" s="1" t="s">
        <v>2172</v>
      </c>
      <c r="K539" s="1" t="s">
        <v>2185</v>
      </c>
      <c r="L539" s="135" t="s">
        <v>2186</v>
      </c>
      <c r="M539" s="48" t="s">
        <v>3080</v>
      </c>
      <c r="N539" s="55" t="s">
        <v>1217</v>
      </c>
      <c r="O539" s="15" t="s">
        <v>3114</v>
      </c>
      <c r="P539" s="15" t="s">
        <v>379</v>
      </c>
      <c r="Q539" s="1" t="s">
        <v>379</v>
      </c>
      <c r="R539" s="1" t="s">
        <v>3081</v>
      </c>
      <c r="S539" s="1" t="s">
        <v>379</v>
      </c>
      <c r="T539" s="1" t="s">
        <v>3082</v>
      </c>
      <c r="U539" s="89" t="s">
        <v>379</v>
      </c>
      <c r="V539" s="1" t="s">
        <v>379</v>
      </c>
      <c r="W539" s="1" t="s">
        <v>379</v>
      </c>
      <c r="X539" s="1" t="s">
        <v>1954</v>
      </c>
      <c r="Y539" s="1" t="s">
        <v>1963</v>
      </c>
      <c r="Z539" s="31" t="s">
        <v>6625</v>
      </c>
      <c r="AA539" s="31" t="s">
        <v>635</v>
      </c>
      <c r="AB539" s="102" t="s">
        <v>3083</v>
      </c>
      <c r="AC539" s="1" t="s">
        <v>1132</v>
      </c>
      <c r="AD539" s="98">
        <v>8484.9498330000006</v>
      </c>
      <c r="AE539" s="1" t="s">
        <v>2184</v>
      </c>
      <c r="AF539" s="4" t="s">
        <v>5437</v>
      </c>
      <c r="AG539" s="15" t="s">
        <v>3084</v>
      </c>
      <c r="AH539" s="1" t="s">
        <v>2175</v>
      </c>
      <c r="AI539" s="1" t="s">
        <v>3082</v>
      </c>
      <c r="AJ539" s="1" t="s">
        <v>379</v>
      </c>
    </row>
    <row r="540" spans="1:36" ht="126" customHeight="1" x14ac:dyDescent="0.2">
      <c r="A540" s="123">
        <v>539</v>
      </c>
      <c r="B540" s="3" t="s">
        <v>2252</v>
      </c>
      <c r="C540" s="2" t="s">
        <v>3121</v>
      </c>
      <c r="D540" s="149"/>
      <c r="E540" s="106" t="s">
        <v>2130</v>
      </c>
      <c r="F540" s="168" t="s">
        <v>3079</v>
      </c>
      <c r="G540" s="24">
        <v>12</v>
      </c>
      <c r="H540" s="1" t="s">
        <v>1161</v>
      </c>
      <c r="I540" s="1" t="s">
        <v>5649</v>
      </c>
      <c r="J540" s="1" t="s">
        <v>2172</v>
      </c>
      <c r="K540" s="1" t="s">
        <v>2131</v>
      </c>
      <c r="L540" s="42" t="s">
        <v>2449</v>
      </c>
      <c r="M540" s="50" t="s">
        <v>3080</v>
      </c>
      <c r="N540" s="55" t="s">
        <v>1217</v>
      </c>
      <c r="O540" s="15" t="s">
        <v>3114</v>
      </c>
      <c r="P540" s="15" t="s">
        <v>379</v>
      </c>
      <c r="Q540" s="1" t="s">
        <v>379</v>
      </c>
      <c r="R540" s="1" t="s">
        <v>3081</v>
      </c>
      <c r="S540" s="1" t="s">
        <v>379</v>
      </c>
      <c r="T540" s="1" t="s">
        <v>3082</v>
      </c>
      <c r="U540" s="89" t="s">
        <v>379</v>
      </c>
      <c r="V540" s="1" t="s">
        <v>379</v>
      </c>
      <c r="W540" s="1" t="s">
        <v>379</v>
      </c>
      <c r="X540" s="1" t="s">
        <v>1954</v>
      </c>
      <c r="Y540" s="15" t="s">
        <v>1295</v>
      </c>
      <c r="Z540" s="31" t="s">
        <v>6625</v>
      </c>
      <c r="AA540" s="31" t="s">
        <v>1436</v>
      </c>
      <c r="AB540" s="102" t="s">
        <v>3083</v>
      </c>
      <c r="AC540" s="1" t="s">
        <v>1132</v>
      </c>
      <c r="AD540" s="98">
        <v>8872.0735789999999</v>
      </c>
      <c r="AE540" s="1" t="s">
        <v>2184</v>
      </c>
      <c r="AF540" s="4" t="s">
        <v>5439</v>
      </c>
      <c r="AG540" s="15" t="s">
        <v>3084</v>
      </c>
      <c r="AH540" s="1" t="s">
        <v>2177</v>
      </c>
      <c r="AI540" s="1" t="s">
        <v>3082</v>
      </c>
      <c r="AJ540" s="1" t="s">
        <v>379</v>
      </c>
    </row>
    <row r="541" spans="1:36" ht="126" customHeight="1" x14ac:dyDescent="0.2">
      <c r="A541" s="123">
        <v>540</v>
      </c>
      <c r="B541" s="3" t="s">
        <v>2252</v>
      </c>
      <c r="C541" s="2" t="s">
        <v>2132</v>
      </c>
      <c r="D541" s="149"/>
      <c r="E541" s="106" t="s">
        <v>2133</v>
      </c>
      <c r="F541" s="168" t="s">
        <v>3079</v>
      </c>
      <c r="G541" s="24">
        <v>12</v>
      </c>
      <c r="H541" s="1" t="s">
        <v>1161</v>
      </c>
      <c r="I541" s="1" t="s">
        <v>5650</v>
      </c>
      <c r="J541" s="1" t="s">
        <v>2172</v>
      </c>
      <c r="K541" s="1" t="s">
        <v>2131</v>
      </c>
      <c r="L541" s="42" t="s">
        <v>2449</v>
      </c>
      <c r="M541" s="50" t="s">
        <v>3080</v>
      </c>
      <c r="N541" s="55" t="s">
        <v>1217</v>
      </c>
      <c r="O541" s="15" t="s">
        <v>3114</v>
      </c>
      <c r="P541" s="15" t="s">
        <v>379</v>
      </c>
      <c r="Q541" s="1" t="s">
        <v>379</v>
      </c>
      <c r="R541" s="1" t="s">
        <v>3081</v>
      </c>
      <c r="S541" s="1" t="s">
        <v>379</v>
      </c>
      <c r="T541" s="1" t="s">
        <v>3082</v>
      </c>
      <c r="U541" s="89" t="s">
        <v>379</v>
      </c>
      <c r="V541" s="1" t="s">
        <v>379</v>
      </c>
      <c r="W541" s="1" t="s">
        <v>379</v>
      </c>
      <c r="X541" s="1" t="s">
        <v>1954</v>
      </c>
      <c r="Y541" s="15" t="s">
        <v>1295</v>
      </c>
      <c r="Z541" s="31" t="s">
        <v>6625</v>
      </c>
      <c r="AA541" s="31" t="s">
        <v>635</v>
      </c>
      <c r="AB541" s="102" t="s">
        <v>3083</v>
      </c>
      <c r="AC541" s="1" t="s">
        <v>1132</v>
      </c>
      <c r="AD541" s="98">
        <v>9163.8795989999999</v>
      </c>
      <c r="AE541" s="1" t="s">
        <v>2184</v>
      </c>
      <c r="AF541" s="4" t="s">
        <v>5440</v>
      </c>
      <c r="AG541" s="15" t="s">
        <v>3084</v>
      </c>
      <c r="AH541" s="1" t="s">
        <v>2175</v>
      </c>
      <c r="AI541" s="1" t="s">
        <v>3082</v>
      </c>
      <c r="AJ541" s="1" t="s">
        <v>379</v>
      </c>
    </row>
    <row r="542" spans="1:36" ht="126" customHeight="1" x14ac:dyDescent="0.2">
      <c r="A542" s="123">
        <v>541</v>
      </c>
      <c r="B542" s="3" t="s">
        <v>2252</v>
      </c>
      <c r="C542" s="2" t="s">
        <v>2134</v>
      </c>
      <c r="D542" s="144"/>
      <c r="E542" s="106" t="s">
        <v>2135</v>
      </c>
      <c r="F542" s="168" t="s">
        <v>3079</v>
      </c>
      <c r="G542" s="24">
        <v>15</v>
      </c>
      <c r="H542" s="1" t="s">
        <v>1161</v>
      </c>
      <c r="I542" s="1" t="s">
        <v>5651</v>
      </c>
      <c r="J542" s="1" t="s">
        <v>2172</v>
      </c>
      <c r="K542" s="1" t="s">
        <v>2189</v>
      </c>
      <c r="L542" s="42" t="s">
        <v>1613</v>
      </c>
      <c r="M542" s="50" t="s">
        <v>3080</v>
      </c>
      <c r="N542" s="55" t="s">
        <v>1217</v>
      </c>
      <c r="O542" s="1" t="s">
        <v>2136</v>
      </c>
      <c r="P542" s="15" t="s">
        <v>379</v>
      </c>
      <c r="Q542" s="1" t="s">
        <v>379</v>
      </c>
      <c r="R542" s="1" t="s">
        <v>3081</v>
      </c>
      <c r="S542" s="1" t="s">
        <v>379</v>
      </c>
      <c r="T542" s="1" t="s">
        <v>3082</v>
      </c>
      <c r="U542" s="89" t="s">
        <v>379</v>
      </c>
      <c r="V542" s="1" t="s">
        <v>379</v>
      </c>
      <c r="W542" s="1" t="s">
        <v>379</v>
      </c>
      <c r="X542" s="1" t="s">
        <v>1954</v>
      </c>
      <c r="Y542" s="15" t="s">
        <v>1607</v>
      </c>
      <c r="Z542" s="31" t="s">
        <v>6625</v>
      </c>
      <c r="AA542" s="31" t="s">
        <v>1436</v>
      </c>
      <c r="AB542" s="102" t="s">
        <v>3083</v>
      </c>
      <c r="AC542" s="1" t="s">
        <v>1132</v>
      </c>
      <c r="AD542" s="98">
        <v>12401.33779</v>
      </c>
      <c r="AE542" s="1" t="s">
        <v>2184</v>
      </c>
      <c r="AF542" s="4" t="s">
        <v>5441</v>
      </c>
      <c r="AG542" s="15" t="s">
        <v>3084</v>
      </c>
      <c r="AH542" s="1" t="s">
        <v>2177</v>
      </c>
      <c r="AI542" s="1" t="s">
        <v>3082</v>
      </c>
      <c r="AJ542" s="1" t="s">
        <v>379</v>
      </c>
    </row>
    <row r="543" spans="1:36" ht="126" customHeight="1" x14ac:dyDescent="0.2">
      <c r="A543" s="123">
        <v>542</v>
      </c>
      <c r="B543" s="3" t="s">
        <v>2252</v>
      </c>
      <c r="C543" s="2" t="s">
        <v>2137</v>
      </c>
      <c r="D543" s="144"/>
      <c r="E543" s="106" t="s">
        <v>2138</v>
      </c>
      <c r="F543" s="168" t="s">
        <v>3079</v>
      </c>
      <c r="G543" s="24">
        <v>15</v>
      </c>
      <c r="H543" s="1" t="s">
        <v>1161</v>
      </c>
      <c r="I543" s="1" t="s">
        <v>5652</v>
      </c>
      <c r="J543" s="1" t="s">
        <v>2172</v>
      </c>
      <c r="K543" s="1" t="s">
        <v>2189</v>
      </c>
      <c r="L543" s="42" t="s">
        <v>1613</v>
      </c>
      <c r="M543" s="50" t="s">
        <v>3080</v>
      </c>
      <c r="N543" s="55" t="s">
        <v>1217</v>
      </c>
      <c r="O543" s="1" t="s">
        <v>2136</v>
      </c>
      <c r="P543" s="15" t="s">
        <v>379</v>
      </c>
      <c r="Q543" s="1" t="s">
        <v>379</v>
      </c>
      <c r="R543" s="1" t="s">
        <v>3081</v>
      </c>
      <c r="S543" s="1" t="s">
        <v>379</v>
      </c>
      <c r="T543" s="1" t="s">
        <v>3082</v>
      </c>
      <c r="U543" s="89" t="s">
        <v>379</v>
      </c>
      <c r="V543" s="1" t="s">
        <v>379</v>
      </c>
      <c r="W543" s="1" t="s">
        <v>379</v>
      </c>
      <c r="X543" s="1" t="s">
        <v>1954</v>
      </c>
      <c r="Y543" s="15" t="s">
        <v>1607</v>
      </c>
      <c r="Z543" s="31" t="s">
        <v>6625</v>
      </c>
      <c r="AA543" s="31" t="s">
        <v>635</v>
      </c>
      <c r="AB543" s="102" t="s">
        <v>3083</v>
      </c>
      <c r="AC543" s="1" t="s">
        <v>1132</v>
      </c>
      <c r="AD543" s="98">
        <v>12858.69565</v>
      </c>
      <c r="AE543" s="1" t="s">
        <v>2184</v>
      </c>
      <c r="AF543" s="4" t="s">
        <v>5442</v>
      </c>
      <c r="AG543" s="15" t="s">
        <v>3084</v>
      </c>
      <c r="AH543" s="1" t="s">
        <v>2175</v>
      </c>
      <c r="AI543" s="1" t="s">
        <v>3082</v>
      </c>
      <c r="AJ543" s="1" t="s">
        <v>379</v>
      </c>
    </row>
    <row r="544" spans="1:36" ht="126" customHeight="1" x14ac:dyDescent="0.2">
      <c r="A544" s="123">
        <v>543</v>
      </c>
      <c r="B544" s="3" t="s">
        <v>2252</v>
      </c>
      <c r="C544" s="2" t="s">
        <v>2139</v>
      </c>
      <c r="D544" s="144"/>
      <c r="E544" s="106" t="s">
        <v>2140</v>
      </c>
      <c r="F544" s="168" t="s">
        <v>3079</v>
      </c>
      <c r="G544" s="24">
        <v>18</v>
      </c>
      <c r="H544" s="1" t="s">
        <v>1161</v>
      </c>
      <c r="I544" s="1" t="s">
        <v>5653</v>
      </c>
      <c r="J544" s="1" t="s">
        <v>2172</v>
      </c>
      <c r="K544" s="1" t="s">
        <v>2190</v>
      </c>
      <c r="L544" s="42" t="s">
        <v>2143</v>
      </c>
      <c r="M544" s="50" t="s">
        <v>3080</v>
      </c>
      <c r="N544" s="55" t="s">
        <v>1217</v>
      </c>
      <c r="O544" s="1" t="s">
        <v>2136</v>
      </c>
      <c r="P544" s="15" t="s">
        <v>379</v>
      </c>
      <c r="Q544" s="1" t="s">
        <v>379</v>
      </c>
      <c r="R544" s="1" t="s">
        <v>3081</v>
      </c>
      <c r="S544" s="1" t="s">
        <v>379</v>
      </c>
      <c r="T544" s="1" t="s">
        <v>3082</v>
      </c>
      <c r="U544" s="89" t="s">
        <v>379</v>
      </c>
      <c r="V544" s="1" t="s">
        <v>379</v>
      </c>
      <c r="W544" s="1" t="s">
        <v>379</v>
      </c>
      <c r="X544" s="1" t="s">
        <v>1954</v>
      </c>
      <c r="Y544" s="15" t="s">
        <v>1963</v>
      </c>
      <c r="Z544" s="31" t="s">
        <v>6625</v>
      </c>
      <c r="AA544" s="31" t="s">
        <v>1436</v>
      </c>
      <c r="AB544" s="102" t="s">
        <v>3083</v>
      </c>
      <c r="AC544" s="1" t="s">
        <v>1132</v>
      </c>
      <c r="AD544" s="98">
        <v>13431.43813</v>
      </c>
      <c r="AE544" s="1" t="s">
        <v>2187</v>
      </c>
      <c r="AF544" s="4" t="s">
        <v>5443</v>
      </c>
      <c r="AG544" s="15" t="s">
        <v>3084</v>
      </c>
      <c r="AH544" s="1" t="s">
        <v>2193</v>
      </c>
      <c r="AI544" s="1" t="s">
        <v>3082</v>
      </c>
      <c r="AJ544" s="1" t="s">
        <v>379</v>
      </c>
    </row>
    <row r="545" spans="1:36" ht="126" customHeight="1" x14ac:dyDescent="0.2">
      <c r="A545" s="123">
        <v>544</v>
      </c>
      <c r="B545" s="3" t="s">
        <v>2252</v>
      </c>
      <c r="C545" s="2" t="s">
        <v>2141</v>
      </c>
      <c r="D545" s="144"/>
      <c r="E545" s="106" t="s">
        <v>2142</v>
      </c>
      <c r="F545" s="168" t="s">
        <v>3079</v>
      </c>
      <c r="G545" s="24">
        <v>20</v>
      </c>
      <c r="H545" s="1" t="s">
        <v>1161</v>
      </c>
      <c r="I545" s="1" t="s">
        <v>5654</v>
      </c>
      <c r="J545" s="1" t="s">
        <v>2172</v>
      </c>
      <c r="K545" s="1" t="s">
        <v>2191</v>
      </c>
      <c r="L545" s="42" t="s">
        <v>2192</v>
      </c>
      <c r="M545" s="50" t="s">
        <v>3080</v>
      </c>
      <c r="N545" s="55" t="s">
        <v>1217</v>
      </c>
      <c r="O545" s="1" t="s">
        <v>2144</v>
      </c>
      <c r="P545" s="15" t="s">
        <v>379</v>
      </c>
      <c r="Q545" s="1" t="s">
        <v>379</v>
      </c>
      <c r="R545" s="1" t="s">
        <v>3081</v>
      </c>
      <c r="S545" s="1" t="s">
        <v>379</v>
      </c>
      <c r="T545" s="1" t="s">
        <v>3082</v>
      </c>
      <c r="U545" s="89" t="s">
        <v>379</v>
      </c>
      <c r="V545" s="1" t="s">
        <v>379</v>
      </c>
      <c r="W545" s="1" t="s">
        <v>379</v>
      </c>
      <c r="X545" s="1" t="s">
        <v>1954</v>
      </c>
      <c r="Y545" s="15" t="s">
        <v>1670</v>
      </c>
      <c r="Z545" s="31" t="s">
        <v>6625</v>
      </c>
      <c r="AA545" s="31" t="s">
        <v>1436</v>
      </c>
      <c r="AB545" s="102" t="s">
        <v>3083</v>
      </c>
      <c r="AC545" s="1" t="s">
        <v>1132</v>
      </c>
      <c r="AD545" s="98">
        <v>17241.638800000001</v>
      </c>
      <c r="AE545" s="1" t="s">
        <v>2188</v>
      </c>
      <c r="AF545" s="4" t="s">
        <v>5444</v>
      </c>
      <c r="AG545" s="15" t="s">
        <v>3084</v>
      </c>
      <c r="AH545" s="1" t="s">
        <v>2193</v>
      </c>
      <c r="AI545" s="1" t="s">
        <v>3082</v>
      </c>
      <c r="AJ545" s="1" t="s">
        <v>379</v>
      </c>
    </row>
    <row r="546" spans="1:36" ht="126" customHeight="1" x14ac:dyDescent="0.2">
      <c r="A546" s="123">
        <v>545</v>
      </c>
      <c r="B546" s="3" t="s">
        <v>1019</v>
      </c>
      <c r="C546" s="2" t="s">
        <v>2145</v>
      </c>
      <c r="D546" s="160"/>
      <c r="E546" s="106" t="s">
        <v>2146</v>
      </c>
      <c r="F546" s="168" t="s">
        <v>2194</v>
      </c>
      <c r="G546" s="22">
        <v>4</v>
      </c>
      <c r="H546" s="1" t="s">
        <v>1036</v>
      </c>
      <c r="I546" s="1" t="s">
        <v>5655</v>
      </c>
      <c r="J546" s="1" t="s">
        <v>1324</v>
      </c>
      <c r="K546" s="1" t="s">
        <v>2147</v>
      </c>
      <c r="L546" s="42" t="s">
        <v>5656</v>
      </c>
      <c r="M546" s="48">
        <v>-7</v>
      </c>
      <c r="N546" s="55" t="s">
        <v>2148</v>
      </c>
      <c r="O546" s="1" t="s">
        <v>1027</v>
      </c>
      <c r="P546" s="1" t="s">
        <v>2149</v>
      </c>
      <c r="Q546" s="1" t="s">
        <v>2195</v>
      </c>
      <c r="R546" s="1" t="s">
        <v>288</v>
      </c>
      <c r="S546" s="1" t="s">
        <v>2150</v>
      </c>
      <c r="T546" s="1" t="s">
        <v>632</v>
      </c>
      <c r="U546" s="89" t="s">
        <v>1271</v>
      </c>
      <c r="V546" s="1" t="s">
        <v>155</v>
      </c>
      <c r="W546" s="1" t="s">
        <v>2151</v>
      </c>
      <c r="X546" s="1" t="s">
        <v>170</v>
      </c>
      <c r="Y546" s="1" t="s">
        <v>1665</v>
      </c>
      <c r="Z546" s="31" t="s">
        <v>634</v>
      </c>
      <c r="AA546" s="31" t="s">
        <v>635</v>
      </c>
      <c r="AB546" s="102" t="s">
        <v>2152</v>
      </c>
      <c r="AC546" s="19" t="s">
        <v>3625</v>
      </c>
      <c r="AD546" s="98">
        <v>5699.8327760000002</v>
      </c>
      <c r="AE546" s="1" t="s">
        <v>1791</v>
      </c>
      <c r="AF546" s="4" t="s">
        <v>5445</v>
      </c>
      <c r="AG546" s="1" t="s">
        <v>2153</v>
      </c>
      <c r="AH546" s="1" t="s">
        <v>1447</v>
      </c>
      <c r="AI546" s="1" t="s">
        <v>3082</v>
      </c>
      <c r="AJ546" s="1" t="s">
        <v>379</v>
      </c>
    </row>
    <row r="547" spans="1:36" ht="126" customHeight="1" x14ac:dyDescent="0.2">
      <c r="A547" s="123">
        <v>546</v>
      </c>
      <c r="B547" s="3" t="s">
        <v>1019</v>
      </c>
      <c r="C547" s="2" t="s">
        <v>2154</v>
      </c>
      <c r="D547" s="160"/>
      <c r="E547" s="106" t="s">
        <v>2155</v>
      </c>
      <c r="F547" s="168" t="s">
        <v>2194</v>
      </c>
      <c r="G547" s="22">
        <v>5</v>
      </c>
      <c r="H547" s="1" t="s">
        <v>1036</v>
      </c>
      <c r="I547" s="1" t="s">
        <v>5657</v>
      </c>
      <c r="J547" s="1" t="s">
        <v>1324</v>
      </c>
      <c r="K547" s="1" t="s">
        <v>2147</v>
      </c>
      <c r="L547" s="42" t="s">
        <v>5656</v>
      </c>
      <c r="M547" s="48">
        <v>-6</v>
      </c>
      <c r="N547" s="55" t="s">
        <v>1273</v>
      </c>
      <c r="O547" s="1" t="s">
        <v>1027</v>
      </c>
      <c r="P547" s="1" t="s">
        <v>2149</v>
      </c>
      <c r="Q547" s="1" t="s">
        <v>2195</v>
      </c>
      <c r="R547" s="1" t="s">
        <v>288</v>
      </c>
      <c r="S547" s="1" t="s">
        <v>2150</v>
      </c>
      <c r="T547" s="1" t="s">
        <v>632</v>
      </c>
      <c r="U547" s="89" t="s">
        <v>2156</v>
      </c>
      <c r="V547" s="1" t="s">
        <v>2196</v>
      </c>
      <c r="W547" s="1" t="s">
        <v>2157</v>
      </c>
      <c r="X547" s="1" t="s">
        <v>170</v>
      </c>
      <c r="Y547" s="1" t="s">
        <v>2233</v>
      </c>
      <c r="Z547" s="31" t="s">
        <v>634</v>
      </c>
      <c r="AA547" s="31" t="s">
        <v>635</v>
      </c>
      <c r="AB547" s="102" t="s">
        <v>2152</v>
      </c>
      <c r="AC547" s="19" t="s">
        <v>3625</v>
      </c>
      <c r="AD547" s="98">
        <v>5800.1672239999998</v>
      </c>
      <c r="AE547" s="1" t="s">
        <v>1791</v>
      </c>
      <c r="AF547" s="4" t="s">
        <v>5446</v>
      </c>
      <c r="AG547" s="1" t="s">
        <v>2153</v>
      </c>
      <c r="AH547" s="1" t="s">
        <v>1447</v>
      </c>
      <c r="AI547" s="1" t="s">
        <v>3082</v>
      </c>
      <c r="AJ547" s="1" t="s">
        <v>379</v>
      </c>
    </row>
    <row r="548" spans="1:36" ht="126" customHeight="1" x14ac:dyDescent="0.2">
      <c r="A548" s="123">
        <v>547</v>
      </c>
      <c r="B548" s="3" t="s">
        <v>1019</v>
      </c>
      <c r="C548" s="2" t="s">
        <v>1269</v>
      </c>
      <c r="D548" s="160"/>
      <c r="E548" s="106" t="s">
        <v>1270</v>
      </c>
      <c r="F548" s="175" t="s">
        <v>2572</v>
      </c>
      <c r="G548" s="22">
        <v>6</v>
      </c>
      <c r="H548" s="1" t="s">
        <v>1036</v>
      </c>
      <c r="I548" s="1" t="s">
        <v>5657</v>
      </c>
      <c r="J548" s="1" t="s">
        <v>1324</v>
      </c>
      <c r="K548" s="1" t="s">
        <v>2147</v>
      </c>
      <c r="L548" s="42" t="s">
        <v>5656</v>
      </c>
      <c r="M548" s="48">
        <v>-6</v>
      </c>
      <c r="N548" s="55" t="s">
        <v>1273</v>
      </c>
      <c r="O548" s="1" t="s">
        <v>1027</v>
      </c>
      <c r="P548" s="1" t="s">
        <v>2149</v>
      </c>
      <c r="Q548" s="1" t="s">
        <v>2195</v>
      </c>
      <c r="R548" s="1" t="s">
        <v>288</v>
      </c>
      <c r="S548" s="1" t="s">
        <v>2150</v>
      </c>
      <c r="T548" s="1" t="s">
        <v>632</v>
      </c>
      <c r="U548" s="89" t="s">
        <v>2156</v>
      </c>
      <c r="V548" s="1" t="s">
        <v>2196</v>
      </c>
      <c r="W548" s="1" t="s">
        <v>2157</v>
      </c>
      <c r="X548" s="1" t="s">
        <v>170</v>
      </c>
      <c r="Y548" s="1" t="s">
        <v>1147</v>
      </c>
      <c r="Z548" s="31" t="s">
        <v>634</v>
      </c>
      <c r="AA548" s="31" t="s">
        <v>635</v>
      </c>
      <c r="AB548" s="102" t="s">
        <v>2152</v>
      </c>
      <c r="AC548" s="19" t="s">
        <v>3625</v>
      </c>
      <c r="AD548" s="98">
        <v>5949.8327760000002</v>
      </c>
      <c r="AE548" s="1" t="s">
        <v>1791</v>
      </c>
      <c r="AF548" s="4" t="s">
        <v>5447</v>
      </c>
      <c r="AG548" s="1" t="s">
        <v>2153</v>
      </c>
      <c r="AH548" s="1" t="s">
        <v>1447</v>
      </c>
      <c r="AI548" s="1" t="s">
        <v>3082</v>
      </c>
      <c r="AJ548" s="1" t="s">
        <v>379</v>
      </c>
    </row>
    <row r="549" spans="1:36" ht="126" customHeight="1" x14ac:dyDescent="0.2">
      <c r="A549" s="123">
        <v>548</v>
      </c>
      <c r="B549" s="3" t="s">
        <v>1019</v>
      </c>
      <c r="C549" s="2" t="s">
        <v>2158</v>
      </c>
      <c r="D549" s="160"/>
      <c r="E549" s="106" t="s">
        <v>2159</v>
      </c>
      <c r="F549" s="168" t="s">
        <v>2194</v>
      </c>
      <c r="G549" s="22">
        <v>8</v>
      </c>
      <c r="H549" s="1" t="s">
        <v>1036</v>
      </c>
      <c r="I549" s="1" t="s">
        <v>5658</v>
      </c>
      <c r="J549" s="1" t="s">
        <v>1324</v>
      </c>
      <c r="K549" s="1" t="s">
        <v>2160</v>
      </c>
      <c r="L549" s="42" t="s">
        <v>5659</v>
      </c>
      <c r="M549" s="48">
        <v>-7</v>
      </c>
      <c r="N549" s="55" t="s">
        <v>2161</v>
      </c>
      <c r="O549" s="1" t="s">
        <v>1027</v>
      </c>
      <c r="P549" s="1" t="s">
        <v>2149</v>
      </c>
      <c r="Q549" s="1" t="s">
        <v>2195</v>
      </c>
      <c r="R549" s="1" t="s">
        <v>288</v>
      </c>
      <c r="S549" s="1" t="s">
        <v>2150</v>
      </c>
      <c r="T549" s="1" t="s">
        <v>632</v>
      </c>
      <c r="U549" s="89" t="s">
        <v>2162</v>
      </c>
      <c r="V549" s="1" t="s">
        <v>2163</v>
      </c>
      <c r="W549" s="1" t="s">
        <v>2164</v>
      </c>
      <c r="X549" s="1" t="s">
        <v>170</v>
      </c>
      <c r="Y549" s="1" t="s">
        <v>2233</v>
      </c>
      <c r="Z549" s="31" t="s">
        <v>634</v>
      </c>
      <c r="AA549" s="31" t="s">
        <v>635</v>
      </c>
      <c r="AB549" s="102" t="s">
        <v>2152</v>
      </c>
      <c r="AC549" s="19" t="s">
        <v>3625</v>
      </c>
      <c r="AD549" s="98">
        <v>7070.2341139999999</v>
      </c>
      <c r="AE549" s="1" t="s">
        <v>1791</v>
      </c>
      <c r="AF549" s="4" t="s">
        <v>5448</v>
      </c>
      <c r="AG549" s="1" t="s">
        <v>2153</v>
      </c>
      <c r="AH549" s="1" t="s">
        <v>1447</v>
      </c>
      <c r="AI549" s="1" t="s">
        <v>3082</v>
      </c>
      <c r="AJ549" s="1" t="s">
        <v>379</v>
      </c>
    </row>
    <row r="550" spans="1:36" ht="126" customHeight="1" x14ac:dyDescent="0.2">
      <c r="A550" s="123">
        <v>549</v>
      </c>
      <c r="B550" s="3" t="s">
        <v>1019</v>
      </c>
      <c r="C550" s="2" t="s">
        <v>2165</v>
      </c>
      <c r="D550" s="160"/>
      <c r="E550" s="106" t="s">
        <v>2166</v>
      </c>
      <c r="F550" s="168" t="s">
        <v>2194</v>
      </c>
      <c r="G550" s="22">
        <v>13</v>
      </c>
      <c r="H550" s="1" t="s">
        <v>1036</v>
      </c>
      <c r="I550" s="1" t="s">
        <v>5660</v>
      </c>
      <c r="J550" s="1" t="s">
        <v>1324</v>
      </c>
      <c r="K550" s="1" t="s">
        <v>2167</v>
      </c>
      <c r="L550" s="42" t="s">
        <v>2676</v>
      </c>
      <c r="M550" s="48">
        <v>-9</v>
      </c>
      <c r="N550" s="55" t="s">
        <v>2168</v>
      </c>
      <c r="O550" s="1" t="s">
        <v>1027</v>
      </c>
      <c r="P550" s="1" t="s">
        <v>2149</v>
      </c>
      <c r="Q550" s="1" t="s">
        <v>2195</v>
      </c>
      <c r="R550" s="1" t="s">
        <v>288</v>
      </c>
      <c r="S550" s="1" t="s">
        <v>2150</v>
      </c>
      <c r="T550" s="1" t="s">
        <v>632</v>
      </c>
      <c r="U550" s="89" t="s">
        <v>2169</v>
      </c>
      <c r="V550" s="1" t="s">
        <v>2170</v>
      </c>
      <c r="W550" s="1" t="s">
        <v>2171</v>
      </c>
      <c r="X550" s="1" t="s">
        <v>170</v>
      </c>
      <c r="Y550" s="1" t="s">
        <v>1147</v>
      </c>
      <c r="Z550" s="31" t="s">
        <v>634</v>
      </c>
      <c r="AA550" s="31" t="s">
        <v>635</v>
      </c>
      <c r="AB550" s="102" t="s">
        <v>2152</v>
      </c>
      <c r="AC550" s="19" t="s">
        <v>3625</v>
      </c>
      <c r="AD550" s="98">
        <v>9075.2508359999993</v>
      </c>
      <c r="AE550" s="1" t="s">
        <v>1791</v>
      </c>
      <c r="AF550" s="4" t="s">
        <v>5449</v>
      </c>
      <c r="AG550" s="1" t="s">
        <v>2153</v>
      </c>
      <c r="AH550" s="1" t="s">
        <v>1447</v>
      </c>
      <c r="AI550" s="1" t="s">
        <v>3082</v>
      </c>
      <c r="AJ550" s="1" t="s">
        <v>379</v>
      </c>
    </row>
    <row r="551" spans="1:36" ht="126" customHeight="1" x14ac:dyDescent="0.2">
      <c r="A551" s="123">
        <v>550</v>
      </c>
      <c r="B551" s="3" t="s">
        <v>1513</v>
      </c>
      <c r="C551" s="2" t="s">
        <v>2058</v>
      </c>
      <c r="D551" s="144"/>
      <c r="E551" s="181" t="s">
        <v>2059</v>
      </c>
      <c r="F551" s="168" t="s">
        <v>3433</v>
      </c>
      <c r="G551" s="22">
        <v>10</v>
      </c>
      <c r="H551" s="1" t="s">
        <v>1161</v>
      </c>
      <c r="I551" s="1" t="s">
        <v>2792</v>
      </c>
      <c r="J551" s="1" t="s">
        <v>163</v>
      </c>
      <c r="K551" s="1" t="s">
        <v>2060</v>
      </c>
      <c r="L551" s="42" t="s">
        <v>3434</v>
      </c>
      <c r="M551" s="48" t="s">
        <v>3435</v>
      </c>
      <c r="N551" s="55" t="s">
        <v>2061</v>
      </c>
      <c r="O551" s="1" t="s">
        <v>1726</v>
      </c>
      <c r="P551" s="1" t="s">
        <v>379</v>
      </c>
      <c r="Q551" s="1" t="s">
        <v>379</v>
      </c>
      <c r="R551" s="1" t="s">
        <v>3064</v>
      </c>
      <c r="S551" s="1" t="s">
        <v>2062</v>
      </c>
      <c r="T551" s="1" t="s">
        <v>275</v>
      </c>
      <c r="U551" s="89" t="s">
        <v>379</v>
      </c>
      <c r="V551" s="1" t="s">
        <v>379</v>
      </c>
      <c r="W551" s="1" t="s">
        <v>379</v>
      </c>
      <c r="X551" s="1" t="s">
        <v>1954</v>
      </c>
      <c r="Y551" s="1" t="s">
        <v>3066</v>
      </c>
      <c r="Z551" s="31" t="s">
        <v>6625</v>
      </c>
      <c r="AA551" s="31" t="s">
        <v>635</v>
      </c>
      <c r="AB551" s="102" t="s">
        <v>3436</v>
      </c>
      <c r="AC551" s="1" t="s">
        <v>1132</v>
      </c>
      <c r="AD551" s="98">
        <v>9333.6120401337794</v>
      </c>
      <c r="AE551" s="4" t="s">
        <v>3076</v>
      </c>
      <c r="AF551" s="4" t="s">
        <v>5450</v>
      </c>
      <c r="AG551" s="4" t="s">
        <v>2063</v>
      </c>
      <c r="AH551" s="4" t="s">
        <v>3045</v>
      </c>
      <c r="AI551" s="1" t="s">
        <v>3082</v>
      </c>
      <c r="AJ551" s="1" t="s">
        <v>379</v>
      </c>
    </row>
    <row r="552" spans="1:36" ht="126" customHeight="1" x14ac:dyDescent="0.2">
      <c r="A552" s="123">
        <v>551</v>
      </c>
      <c r="B552" s="3" t="s">
        <v>2386</v>
      </c>
      <c r="C552" s="2" t="s">
        <v>2337</v>
      </c>
      <c r="D552" s="144"/>
      <c r="E552" s="106" t="s">
        <v>2338</v>
      </c>
      <c r="F552" s="168" t="s">
        <v>6410</v>
      </c>
      <c r="G552" s="22">
        <v>4</v>
      </c>
      <c r="H552" s="1" t="s">
        <v>162</v>
      </c>
      <c r="I552" s="1" t="s">
        <v>5661</v>
      </c>
      <c r="J552" s="1" t="s">
        <v>1324</v>
      </c>
      <c r="K552" s="1" t="s">
        <v>3017</v>
      </c>
      <c r="L552" s="42" t="s">
        <v>1025</v>
      </c>
      <c r="M552" s="48">
        <v>-10</v>
      </c>
      <c r="N552" s="55" t="s">
        <v>2347</v>
      </c>
      <c r="O552" s="1" t="s">
        <v>1027</v>
      </c>
      <c r="P552" s="1" t="s">
        <v>2339</v>
      </c>
      <c r="Q552" s="1" t="s">
        <v>2376</v>
      </c>
      <c r="R552" s="1" t="s">
        <v>2350</v>
      </c>
      <c r="S552" s="1" t="s">
        <v>2340</v>
      </c>
      <c r="T552" s="1" t="s">
        <v>632</v>
      </c>
      <c r="U552" s="89" t="s">
        <v>2346</v>
      </c>
      <c r="V552" s="1" t="s">
        <v>3020</v>
      </c>
      <c r="W552" s="1" t="s">
        <v>2349</v>
      </c>
      <c r="X552" s="1" t="s">
        <v>2348</v>
      </c>
      <c r="Y552" s="1" t="s">
        <v>2354</v>
      </c>
      <c r="Z552" s="31" t="s">
        <v>2342</v>
      </c>
      <c r="AA552" s="31" t="s">
        <v>2344</v>
      </c>
      <c r="AB552" s="102" t="s">
        <v>2341</v>
      </c>
      <c r="AC552" s="19" t="s">
        <v>3625</v>
      </c>
      <c r="AD552" s="98">
        <v>5410.8277591973247</v>
      </c>
      <c r="AE552" s="1" t="s">
        <v>3022</v>
      </c>
      <c r="AF552" s="4">
        <v>11625.418060200669</v>
      </c>
      <c r="AG552" s="1" t="s">
        <v>2343</v>
      </c>
      <c r="AH552" s="1" t="s">
        <v>3046</v>
      </c>
      <c r="AI552" s="1" t="s">
        <v>3082</v>
      </c>
      <c r="AJ552" s="1" t="s">
        <v>379</v>
      </c>
    </row>
    <row r="553" spans="1:36" ht="126" customHeight="1" x14ac:dyDescent="0.2">
      <c r="A553" s="123">
        <v>552</v>
      </c>
      <c r="B553" s="3" t="s">
        <v>2386</v>
      </c>
      <c r="C553" s="2" t="s">
        <v>2337</v>
      </c>
      <c r="D553" s="144"/>
      <c r="E553" s="106" t="s">
        <v>2362</v>
      </c>
      <c r="F553" s="168" t="s">
        <v>6410</v>
      </c>
      <c r="G553" s="22">
        <v>4</v>
      </c>
      <c r="H553" s="1" t="s">
        <v>162</v>
      </c>
      <c r="I553" s="1" t="s">
        <v>5661</v>
      </c>
      <c r="J553" s="1" t="s">
        <v>1324</v>
      </c>
      <c r="K553" s="1" t="s">
        <v>3016</v>
      </c>
      <c r="L553" s="42" t="s">
        <v>2374</v>
      </c>
      <c r="M553" s="48">
        <v>-10</v>
      </c>
      <c r="N553" s="55" t="s">
        <v>2372</v>
      </c>
      <c r="O553" s="1" t="s">
        <v>1027</v>
      </c>
      <c r="P553" s="1" t="s">
        <v>2339</v>
      </c>
      <c r="Q553" s="1" t="s">
        <v>2376</v>
      </c>
      <c r="R553" s="1" t="s">
        <v>2350</v>
      </c>
      <c r="S553" s="1" t="s">
        <v>2340</v>
      </c>
      <c r="T553" s="1" t="s">
        <v>632</v>
      </c>
      <c r="U553" s="89" t="s">
        <v>2346</v>
      </c>
      <c r="V553" s="1" t="s">
        <v>3020</v>
      </c>
      <c r="W553" s="1" t="s">
        <v>2349</v>
      </c>
      <c r="X553" s="1" t="s">
        <v>2348</v>
      </c>
      <c r="Y553" s="1" t="s">
        <v>2354</v>
      </c>
      <c r="Z553" s="31" t="s">
        <v>2342</v>
      </c>
      <c r="AA553" s="31" t="s">
        <v>2344</v>
      </c>
      <c r="AB553" s="102" t="s">
        <v>2341</v>
      </c>
      <c r="AC553" s="19" t="s">
        <v>3625</v>
      </c>
      <c r="AD553" s="98">
        <v>5410.8277591973247</v>
      </c>
      <c r="AE553" s="1" t="s">
        <v>3022</v>
      </c>
      <c r="AF553" s="4">
        <v>11625.418060200669</v>
      </c>
      <c r="AG553" s="1" t="s">
        <v>2343</v>
      </c>
      <c r="AH553" s="1" t="s">
        <v>3046</v>
      </c>
      <c r="AI553" s="1" t="s">
        <v>3082</v>
      </c>
      <c r="AJ553" s="1" t="s">
        <v>379</v>
      </c>
    </row>
    <row r="554" spans="1:36" ht="126" customHeight="1" x14ac:dyDescent="0.2">
      <c r="A554" s="123">
        <v>553</v>
      </c>
      <c r="B554" s="3" t="s">
        <v>2386</v>
      </c>
      <c r="C554" s="2" t="s">
        <v>2352</v>
      </c>
      <c r="D554" s="144"/>
      <c r="E554" s="106" t="s">
        <v>2351</v>
      </c>
      <c r="F554" s="168" t="s">
        <v>6410</v>
      </c>
      <c r="G554" s="22">
        <v>4</v>
      </c>
      <c r="H554" s="1" t="s">
        <v>162</v>
      </c>
      <c r="I554" s="1" t="s">
        <v>5662</v>
      </c>
      <c r="J554" s="1" t="s">
        <v>2353</v>
      </c>
      <c r="K554" s="1" t="s">
        <v>3018</v>
      </c>
      <c r="L554" s="42" t="s">
        <v>2432</v>
      </c>
      <c r="M554" s="48">
        <v>-8</v>
      </c>
      <c r="N554" s="55" t="s">
        <v>3019</v>
      </c>
      <c r="O554" s="1" t="s">
        <v>1027</v>
      </c>
      <c r="P554" s="1" t="s">
        <v>2339</v>
      </c>
      <c r="Q554" s="1" t="s">
        <v>2376</v>
      </c>
      <c r="R554" s="1" t="s">
        <v>2350</v>
      </c>
      <c r="S554" s="1" t="s">
        <v>2340</v>
      </c>
      <c r="T554" s="1" t="s">
        <v>632</v>
      </c>
      <c r="U554" s="89" t="s">
        <v>2369</v>
      </c>
      <c r="V554" s="1" t="s">
        <v>3021</v>
      </c>
      <c r="W554" s="1" t="s">
        <v>2349</v>
      </c>
      <c r="X554" s="1" t="s">
        <v>2348</v>
      </c>
      <c r="Y554" s="1" t="s">
        <v>2345</v>
      </c>
      <c r="Z554" s="31" t="s">
        <v>2342</v>
      </c>
      <c r="AA554" s="31" t="s">
        <v>2344</v>
      </c>
      <c r="AB554" s="102" t="s">
        <v>2341</v>
      </c>
      <c r="AC554" s="19" t="s">
        <v>3625</v>
      </c>
      <c r="AD554" s="98">
        <v>5838.3779264214045</v>
      </c>
      <c r="AE554" s="1" t="s">
        <v>3022</v>
      </c>
      <c r="AF554" s="4">
        <v>13278.428093645485</v>
      </c>
      <c r="AG554" s="1" t="s">
        <v>2343</v>
      </c>
      <c r="AH554" s="1" t="s">
        <v>3046</v>
      </c>
      <c r="AI554" s="1" t="s">
        <v>3082</v>
      </c>
      <c r="AJ554" s="1" t="s">
        <v>379</v>
      </c>
    </row>
    <row r="555" spans="1:36" ht="126" customHeight="1" x14ac:dyDescent="0.2">
      <c r="A555" s="123">
        <v>554</v>
      </c>
      <c r="B555" s="3" t="s">
        <v>102</v>
      </c>
      <c r="C555" s="2" t="s">
        <v>3023</v>
      </c>
      <c r="D555" s="144"/>
      <c r="E555" s="106" t="s">
        <v>2359</v>
      </c>
      <c r="F555" s="168" t="s">
        <v>6411</v>
      </c>
      <c r="G555" s="22">
        <v>5</v>
      </c>
      <c r="H555" s="1" t="s">
        <v>162</v>
      </c>
      <c r="I555" s="1" t="s">
        <v>2355</v>
      </c>
      <c r="J555" s="1" t="s">
        <v>2356</v>
      </c>
      <c r="K555" s="1" t="s">
        <v>3026</v>
      </c>
      <c r="L555" s="42" t="s">
        <v>1494</v>
      </c>
      <c r="M555" s="48" t="s">
        <v>1791</v>
      </c>
      <c r="N555" s="55" t="s">
        <v>1791</v>
      </c>
      <c r="O555" s="1" t="s">
        <v>3048</v>
      </c>
      <c r="P555" s="1" t="s">
        <v>2370</v>
      </c>
      <c r="Q555" s="1" t="s">
        <v>2371</v>
      </c>
      <c r="R555" s="1" t="s">
        <v>3041</v>
      </c>
      <c r="S555" s="1" t="s">
        <v>2365</v>
      </c>
      <c r="T555" s="1" t="s">
        <v>632</v>
      </c>
      <c r="U555" s="89" t="s">
        <v>2366</v>
      </c>
      <c r="V555" s="1" t="s">
        <v>3038</v>
      </c>
      <c r="W555" s="1" t="s">
        <v>3043</v>
      </c>
      <c r="X555" s="1" t="s">
        <v>2364</v>
      </c>
      <c r="Y555" s="1" t="s">
        <v>497</v>
      </c>
      <c r="Z555" s="31" t="s">
        <v>2342</v>
      </c>
      <c r="AA555" s="31" t="s">
        <v>2357</v>
      </c>
      <c r="AB555" s="102" t="s">
        <v>2358</v>
      </c>
      <c r="AC555" s="19" t="s">
        <v>3625</v>
      </c>
      <c r="AD555" s="98">
        <v>5438.9966560000003</v>
      </c>
      <c r="AE555" s="1" t="s">
        <v>3039</v>
      </c>
      <c r="AF555" s="4">
        <v>11363.561872909699</v>
      </c>
      <c r="AG555" s="1" t="s">
        <v>2363</v>
      </c>
      <c r="AH555" s="1" t="s">
        <v>7297</v>
      </c>
      <c r="AI555" s="1" t="s">
        <v>3082</v>
      </c>
      <c r="AJ555" s="1" t="s">
        <v>379</v>
      </c>
    </row>
    <row r="556" spans="1:36" ht="126" customHeight="1" x14ac:dyDescent="0.2">
      <c r="A556" s="123">
        <v>555</v>
      </c>
      <c r="B556" s="3" t="s">
        <v>102</v>
      </c>
      <c r="C556" s="2" t="s">
        <v>3024</v>
      </c>
      <c r="D556" s="144"/>
      <c r="E556" s="106" t="s">
        <v>2360</v>
      </c>
      <c r="F556" s="168" t="s">
        <v>6412</v>
      </c>
      <c r="G556" s="22">
        <v>7</v>
      </c>
      <c r="H556" s="1" t="s">
        <v>162</v>
      </c>
      <c r="I556" s="1" t="s">
        <v>2355</v>
      </c>
      <c r="J556" s="1" t="s">
        <v>2356</v>
      </c>
      <c r="K556" s="1" t="s">
        <v>3027</v>
      </c>
      <c r="L556" s="42" t="s">
        <v>3029</v>
      </c>
      <c r="M556" s="48" t="s">
        <v>1791</v>
      </c>
      <c r="N556" s="55" t="s">
        <v>1791</v>
      </c>
      <c r="O556" s="1" t="s">
        <v>3048</v>
      </c>
      <c r="P556" s="1" t="s">
        <v>2370</v>
      </c>
      <c r="Q556" s="1" t="s">
        <v>2375</v>
      </c>
      <c r="R556" s="1" t="s">
        <v>3041</v>
      </c>
      <c r="S556" s="1" t="s">
        <v>2365</v>
      </c>
      <c r="T556" s="1" t="s">
        <v>632</v>
      </c>
      <c r="U556" s="89" t="s">
        <v>2367</v>
      </c>
      <c r="V556" s="1" t="s">
        <v>2373</v>
      </c>
      <c r="W556" s="1" t="s">
        <v>3042</v>
      </c>
      <c r="X556" s="1" t="s">
        <v>2364</v>
      </c>
      <c r="Y556" s="1" t="s">
        <v>497</v>
      </c>
      <c r="Z556" s="31" t="s">
        <v>2342</v>
      </c>
      <c r="AA556" s="31" t="s">
        <v>2357</v>
      </c>
      <c r="AB556" s="102" t="s">
        <v>2358</v>
      </c>
      <c r="AC556" s="19" t="s">
        <v>3625</v>
      </c>
      <c r="AD556" s="98">
        <v>5838.9966560000003</v>
      </c>
      <c r="AE556" s="1" t="s">
        <v>3039</v>
      </c>
      <c r="AF556" s="4">
        <v>12214.239130434782</v>
      </c>
      <c r="AG556" s="1" t="s">
        <v>2363</v>
      </c>
      <c r="AH556" s="1" t="s">
        <v>7297</v>
      </c>
      <c r="AI556" s="1" t="s">
        <v>3082</v>
      </c>
      <c r="AJ556" s="1" t="s">
        <v>379</v>
      </c>
    </row>
    <row r="557" spans="1:36" ht="126" customHeight="1" x14ac:dyDescent="0.2">
      <c r="A557" s="123">
        <v>556</v>
      </c>
      <c r="B557" s="3" t="s">
        <v>102</v>
      </c>
      <c r="C557" s="2" t="s">
        <v>3025</v>
      </c>
      <c r="D557" s="144"/>
      <c r="E557" s="106" t="s">
        <v>2361</v>
      </c>
      <c r="F557" s="168" t="s">
        <v>6413</v>
      </c>
      <c r="G557" s="22">
        <v>9</v>
      </c>
      <c r="H557" s="1" t="s">
        <v>162</v>
      </c>
      <c r="I557" s="1" t="s">
        <v>2355</v>
      </c>
      <c r="J557" s="1" t="s">
        <v>2356</v>
      </c>
      <c r="K557" s="1" t="s">
        <v>3028</v>
      </c>
      <c r="L557" s="42" t="s">
        <v>3030</v>
      </c>
      <c r="M557" s="48" t="s">
        <v>1791</v>
      </c>
      <c r="N557" s="55" t="s">
        <v>1791</v>
      </c>
      <c r="O557" s="1" t="s">
        <v>3048</v>
      </c>
      <c r="P557" s="1" t="s">
        <v>2370</v>
      </c>
      <c r="Q557" s="1" t="s">
        <v>2375</v>
      </c>
      <c r="R557" s="1" t="s">
        <v>3040</v>
      </c>
      <c r="S557" s="1" t="s">
        <v>2365</v>
      </c>
      <c r="T557" s="1" t="s">
        <v>632</v>
      </c>
      <c r="U557" s="89" t="s">
        <v>2368</v>
      </c>
      <c r="V557" s="1" t="s">
        <v>3031</v>
      </c>
      <c r="W557" s="1" t="s">
        <v>3044</v>
      </c>
      <c r="X557" s="1" t="s">
        <v>2364</v>
      </c>
      <c r="Y557" s="1" t="s">
        <v>497</v>
      </c>
      <c r="Z557" s="31" t="s">
        <v>2342</v>
      </c>
      <c r="AA557" s="31" t="s">
        <v>2357</v>
      </c>
      <c r="AB557" s="102" t="s">
        <v>2358</v>
      </c>
      <c r="AC557" s="19" t="s">
        <v>3625</v>
      </c>
      <c r="AD557" s="98">
        <v>6373.0016720000003</v>
      </c>
      <c r="AE557" s="1" t="s">
        <v>3039</v>
      </c>
      <c r="AF557" s="4">
        <v>12883.469899665552</v>
      </c>
      <c r="AG557" s="1" t="s">
        <v>2363</v>
      </c>
      <c r="AH557" s="1" t="s">
        <v>7297</v>
      </c>
      <c r="AI557" s="1" t="s">
        <v>3082</v>
      </c>
      <c r="AJ557" s="1" t="s">
        <v>379</v>
      </c>
    </row>
    <row r="558" spans="1:36" ht="126" customHeight="1" x14ac:dyDescent="0.2">
      <c r="A558" s="123">
        <v>557</v>
      </c>
      <c r="B558" s="3" t="s">
        <v>2377</v>
      </c>
      <c r="C558" s="2" t="s">
        <v>2378</v>
      </c>
      <c r="D558" s="144"/>
      <c r="E558" s="106" t="s">
        <v>2379</v>
      </c>
      <c r="F558" s="168" t="s">
        <v>6414</v>
      </c>
      <c r="G558" s="22">
        <v>5</v>
      </c>
      <c r="H558" s="1" t="s">
        <v>3034</v>
      </c>
      <c r="I558" s="1" t="s">
        <v>2380</v>
      </c>
      <c r="J558" s="1" t="s">
        <v>1324</v>
      </c>
      <c r="K558" s="1" t="s">
        <v>3035</v>
      </c>
      <c r="L558" s="42" t="s">
        <v>2383</v>
      </c>
      <c r="M558" s="48">
        <v>-5</v>
      </c>
      <c r="N558" s="55" t="s">
        <v>2384</v>
      </c>
      <c r="O558" s="1" t="s">
        <v>1709</v>
      </c>
      <c r="P558" s="1" t="s">
        <v>3049</v>
      </c>
      <c r="Q558" s="1" t="s">
        <v>3036</v>
      </c>
      <c r="R558" s="1" t="s">
        <v>2381</v>
      </c>
      <c r="S558" s="1" t="s">
        <v>2340</v>
      </c>
      <c r="T558" s="1" t="s">
        <v>632</v>
      </c>
      <c r="U558" s="89" t="s">
        <v>2385</v>
      </c>
      <c r="V558" s="1" t="s">
        <v>2470</v>
      </c>
      <c r="W558" s="1" t="s">
        <v>3033</v>
      </c>
      <c r="X558" s="1" t="s">
        <v>199</v>
      </c>
      <c r="Y558" s="1" t="s">
        <v>359</v>
      </c>
      <c r="Z558" s="31" t="s">
        <v>2342</v>
      </c>
      <c r="AA558" s="31" t="s">
        <v>2357</v>
      </c>
      <c r="AB558" s="102" t="s">
        <v>2382</v>
      </c>
      <c r="AC558" s="19" t="s">
        <v>3625</v>
      </c>
      <c r="AD558" s="98">
        <v>4991.6638795986619</v>
      </c>
      <c r="AE558" s="1" t="s">
        <v>3032</v>
      </c>
      <c r="AF558" s="4">
        <v>12402.5</v>
      </c>
      <c r="AG558" s="1" t="s">
        <v>3037</v>
      </c>
      <c r="AH558" s="1" t="s">
        <v>3047</v>
      </c>
      <c r="AI558" s="1" t="s">
        <v>3082</v>
      </c>
      <c r="AJ558" s="1" t="s">
        <v>379</v>
      </c>
    </row>
    <row r="559" spans="1:36" ht="126" customHeight="1" x14ac:dyDescent="0.2">
      <c r="A559" s="123">
        <v>558</v>
      </c>
      <c r="B559" s="3" t="s">
        <v>2474</v>
      </c>
      <c r="C559" s="2" t="s">
        <v>2846</v>
      </c>
      <c r="D559" s="144"/>
      <c r="E559" s="106" t="s">
        <v>2475</v>
      </c>
      <c r="F559" s="168" t="s">
        <v>7094</v>
      </c>
      <c r="G559" s="22">
        <v>5</v>
      </c>
      <c r="H559" s="1" t="s">
        <v>1161</v>
      </c>
      <c r="I559" s="1" t="s">
        <v>5663</v>
      </c>
      <c r="J559" s="1" t="s">
        <v>163</v>
      </c>
      <c r="K559" s="1" t="s">
        <v>2476</v>
      </c>
      <c r="L559" s="42" t="s">
        <v>2477</v>
      </c>
      <c r="M559" s="48" t="s">
        <v>2478</v>
      </c>
      <c r="N559" s="55" t="s">
        <v>2479</v>
      </c>
      <c r="O559" s="1" t="s">
        <v>3122</v>
      </c>
      <c r="P559" s="1" t="s">
        <v>379</v>
      </c>
      <c r="Q559" s="1" t="s">
        <v>379</v>
      </c>
      <c r="R559" s="1" t="s">
        <v>3123</v>
      </c>
      <c r="S559" s="1" t="s">
        <v>2062</v>
      </c>
      <c r="T559" s="1" t="s">
        <v>275</v>
      </c>
      <c r="U559" s="89" t="s">
        <v>379</v>
      </c>
      <c r="V559" s="1" t="s">
        <v>379</v>
      </c>
      <c r="W559" s="1" t="s">
        <v>379</v>
      </c>
      <c r="X559" s="1" t="s">
        <v>276</v>
      </c>
      <c r="Y559" s="1" t="s">
        <v>1670</v>
      </c>
      <c r="Z559" s="31" t="s">
        <v>6625</v>
      </c>
      <c r="AA559" s="31" t="s">
        <v>3124</v>
      </c>
      <c r="AB559" s="102" t="s">
        <v>3125</v>
      </c>
      <c r="AC559" s="1" t="s">
        <v>1132</v>
      </c>
      <c r="AD559" s="98">
        <v>5094.4816053511704</v>
      </c>
      <c r="AE559" s="33" t="s">
        <v>3074</v>
      </c>
      <c r="AF559" s="33" t="s">
        <v>5451</v>
      </c>
      <c r="AG559" s="1" t="s">
        <v>2471</v>
      </c>
      <c r="AH559" s="1" t="s">
        <v>174</v>
      </c>
      <c r="AI559" s="1" t="s">
        <v>3082</v>
      </c>
      <c r="AJ559" s="1" t="s">
        <v>379</v>
      </c>
    </row>
    <row r="560" spans="1:36" ht="126" customHeight="1" x14ac:dyDescent="0.2">
      <c r="A560" s="123">
        <v>559</v>
      </c>
      <c r="B560" s="3" t="s">
        <v>1873</v>
      </c>
      <c r="C560" s="2" t="s">
        <v>2465</v>
      </c>
      <c r="D560" s="1"/>
      <c r="E560" s="198" t="s">
        <v>6105</v>
      </c>
      <c r="F560" s="1" t="s">
        <v>6106</v>
      </c>
      <c r="G560" s="22">
        <v>8</v>
      </c>
      <c r="H560" s="1" t="s">
        <v>1114</v>
      </c>
      <c r="I560" s="1" t="s">
        <v>6107</v>
      </c>
      <c r="J560" s="1" t="s">
        <v>1115</v>
      </c>
      <c r="K560" s="1" t="s">
        <v>6108</v>
      </c>
      <c r="L560" s="42" t="s">
        <v>2466</v>
      </c>
      <c r="M560" s="48">
        <v>-8</v>
      </c>
      <c r="N560" s="55" t="s">
        <v>1636</v>
      </c>
      <c r="O560" s="1" t="s">
        <v>2473</v>
      </c>
      <c r="P560" s="1" t="s">
        <v>2467</v>
      </c>
      <c r="Q560" s="1" t="s">
        <v>819</v>
      </c>
      <c r="R560" s="1" t="s">
        <v>1296</v>
      </c>
      <c r="S560" s="1" t="s">
        <v>590</v>
      </c>
      <c r="T560" s="1" t="s">
        <v>632</v>
      </c>
      <c r="U560" s="89" t="s">
        <v>213</v>
      </c>
      <c r="V560" s="1" t="s">
        <v>214</v>
      </c>
      <c r="W560" s="1" t="s">
        <v>486</v>
      </c>
      <c r="X560" s="1" t="s">
        <v>170</v>
      </c>
      <c r="Y560" s="1" t="s">
        <v>1427</v>
      </c>
      <c r="Z560" s="31" t="s">
        <v>634</v>
      </c>
      <c r="AA560" s="31" t="s">
        <v>1436</v>
      </c>
      <c r="AB560" s="1" t="s">
        <v>6109</v>
      </c>
      <c r="AC560" s="19" t="s">
        <v>3625</v>
      </c>
      <c r="AD560" s="61" t="s">
        <v>6110</v>
      </c>
      <c r="AE560" s="1" t="s">
        <v>3132</v>
      </c>
      <c r="AF560" s="33" t="s">
        <v>6111</v>
      </c>
      <c r="AG560" s="1" t="s">
        <v>2471</v>
      </c>
      <c r="AH560" s="1" t="s">
        <v>591</v>
      </c>
      <c r="AI560" s="1" t="s">
        <v>3082</v>
      </c>
      <c r="AJ560" s="1" t="s">
        <v>379</v>
      </c>
    </row>
    <row r="561" spans="1:36" ht="126" customHeight="1" x14ac:dyDescent="0.2">
      <c r="A561" s="123">
        <v>560</v>
      </c>
      <c r="B561" s="3" t="s">
        <v>1873</v>
      </c>
      <c r="C561" s="2" t="s">
        <v>2468</v>
      </c>
      <c r="D561" s="1"/>
      <c r="E561" s="198" t="s">
        <v>6112</v>
      </c>
      <c r="F561" s="1" t="s">
        <v>6106</v>
      </c>
      <c r="G561" s="22">
        <v>12</v>
      </c>
      <c r="H561" s="1" t="s">
        <v>1114</v>
      </c>
      <c r="I561" s="1" t="s">
        <v>6113</v>
      </c>
      <c r="J561" s="1" t="s">
        <v>1115</v>
      </c>
      <c r="K561" s="1" t="s">
        <v>6114</v>
      </c>
      <c r="L561" s="42" t="s">
        <v>720</v>
      </c>
      <c r="M561" s="48">
        <v>-8</v>
      </c>
      <c r="N561" s="55" t="s">
        <v>1434</v>
      </c>
      <c r="O561" s="1" t="s">
        <v>2473</v>
      </c>
      <c r="P561" s="1" t="s">
        <v>2467</v>
      </c>
      <c r="Q561" s="1" t="s">
        <v>838</v>
      </c>
      <c r="R561" s="1" t="s">
        <v>1296</v>
      </c>
      <c r="S561" s="1" t="s">
        <v>590</v>
      </c>
      <c r="T561" s="1" t="s">
        <v>632</v>
      </c>
      <c r="U561" s="89" t="s">
        <v>2323</v>
      </c>
      <c r="V561" s="1" t="s">
        <v>2469</v>
      </c>
      <c r="W561" s="1" t="s">
        <v>204</v>
      </c>
      <c r="X561" s="1" t="s">
        <v>170</v>
      </c>
      <c r="Y561" s="1" t="s">
        <v>1427</v>
      </c>
      <c r="Z561" s="31" t="s">
        <v>634</v>
      </c>
      <c r="AA561" s="31" t="s">
        <v>1436</v>
      </c>
      <c r="AB561" s="1" t="s">
        <v>6109</v>
      </c>
      <c r="AC561" s="19" t="s">
        <v>3625</v>
      </c>
      <c r="AD561" s="61" t="s">
        <v>6115</v>
      </c>
      <c r="AE561" s="1" t="s">
        <v>3131</v>
      </c>
      <c r="AF561" s="33" t="s">
        <v>6116</v>
      </c>
      <c r="AG561" s="1" t="s">
        <v>2471</v>
      </c>
      <c r="AH561" s="1" t="s">
        <v>591</v>
      </c>
      <c r="AI561" s="1" t="s">
        <v>3082</v>
      </c>
      <c r="AJ561" s="1" t="s">
        <v>379</v>
      </c>
    </row>
    <row r="562" spans="1:36" ht="126" customHeight="1" x14ac:dyDescent="0.2">
      <c r="A562" s="123">
        <v>561</v>
      </c>
      <c r="B562" s="3" t="s">
        <v>1368</v>
      </c>
      <c r="C562" s="2" t="s">
        <v>3050</v>
      </c>
      <c r="D562" s="144"/>
      <c r="E562" s="106" t="s">
        <v>3051</v>
      </c>
      <c r="F562" s="168" t="s">
        <v>3052</v>
      </c>
      <c r="G562" s="22">
        <v>5</v>
      </c>
      <c r="H562" s="1" t="s">
        <v>708</v>
      </c>
      <c r="I562" s="1" t="s">
        <v>2555</v>
      </c>
      <c r="J562" s="1" t="s">
        <v>3053</v>
      </c>
      <c r="K562" s="1" t="s">
        <v>2556</v>
      </c>
      <c r="L562" s="42" t="s">
        <v>2437</v>
      </c>
      <c r="M562" s="48" t="s">
        <v>3128</v>
      </c>
      <c r="N562" s="55" t="s">
        <v>3054</v>
      </c>
      <c r="O562" s="1" t="s">
        <v>2472</v>
      </c>
      <c r="P562" s="1" t="s">
        <v>2370</v>
      </c>
      <c r="Q562" s="1" t="s">
        <v>379</v>
      </c>
      <c r="R562" s="1" t="s">
        <v>3055</v>
      </c>
      <c r="S562" s="1" t="s">
        <v>2365</v>
      </c>
      <c r="T562" s="1" t="s">
        <v>632</v>
      </c>
      <c r="U562" s="89" t="s">
        <v>3056</v>
      </c>
      <c r="V562" s="1" t="s">
        <v>3057</v>
      </c>
      <c r="W562" s="1" t="s">
        <v>3058</v>
      </c>
      <c r="X562" s="1" t="s">
        <v>3059</v>
      </c>
      <c r="Y562" s="1" t="s">
        <v>3060</v>
      </c>
      <c r="Z562" s="31" t="s">
        <v>6625</v>
      </c>
      <c r="AA562" s="31" t="s">
        <v>3130</v>
      </c>
      <c r="AB562" s="102" t="s">
        <v>2450</v>
      </c>
      <c r="AC562" s="1" t="s">
        <v>1132</v>
      </c>
      <c r="AD562" s="98">
        <v>9530.1003344481614</v>
      </c>
      <c r="AE562" s="1" t="s">
        <v>2551</v>
      </c>
      <c r="AF562" s="4" t="s">
        <v>5452</v>
      </c>
      <c r="AG562" s="1" t="s">
        <v>2451</v>
      </c>
      <c r="AH562" s="1" t="s">
        <v>159</v>
      </c>
      <c r="AI562" s="1" t="s">
        <v>3082</v>
      </c>
      <c r="AJ562" s="1" t="s">
        <v>379</v>
      </c>
    </row>
    <row r="563" spans="1:36" ht="126" customHeight="1" x14ac:dyDescent="0.2">
      <c r="A563" s="123">
        <v>562</v>
      </c>
      <c r="B563" s="3" t="s">
        <v>1368</v>
      </c>
      <c r="C563" s="2" t="s">
        <v>2452</v>
      </c>
      <c r="D563" s="144"/>
      <c r="E563" s="106" t="s">
        <v>2453</v>
      </c>
      <c r="F563" s="168" t="s">
        <v>3052</v>
      </c>
      <c r="G563" s="22">
        <v>7</v>
      </c>
      <c r="H563" s="1" t="s">
        <v>708</v>
      </c>
      <c r="I563" s="1" t="s">
        <v>2555</v>
      </c>
      <c r="J563" s="1" t="s">
        <v>3053</v>
      </c>
      <c r="K563" s="1" t="s">
        <v>2557</v>
      </c>
      <c r="L563" s="42" t="s">
        <v>2454</v>
      </c>
      <c r="M563" s="48" t="s">
        <v>3129</v>
      </c>
      <c r="N563" s="55" t="s">
        <v>2455</v>
      </c>
      <c r="O563" s="1" t="s">
        <v>2472</v>
      </c>
      <c r="P563" s="1" t="s">
        <v>2370</v>
      </c>
      <c r="Q563" s="1" t="s">
        <v>379</v>
      </c>
      <c r="R563" s="1" t="s">
        <v>3055</v>
      </c>
      <c r="S563" s="1" t="s">
        <v>2365</v>
      </c>
      <c r="T563" s="1" t="s">
        <v>632</v>
      </c>
      <c r="U563" s="89" t="s">
        <v>2456</v>
      </c>
      <c r="V563" s="1" t="s">
        <v>2457</v>
      </c>
      <c r="W563" s="1" t="s">
        <v>3058</v>
      </c>
      <c r="X563" s="1" t="s">
        <v>3059</v>
      </c>
      <c r="Y563" s="1" t="s">
        <v>3060</v>
      </c>
      <c r="Z563" s="31" t="s">
        <v>6625</v>
      </c>
      <c r="AA563" s="31" t="s">
        <v>3130</v>
      </c>
      <c r="AB563" s="102" t="s">
        <v>2450</v>
      </c>
      <c r="AC563" s="1" t="s">
        <v>1132</v>
      </c>
      <c r="AD563" s="98">
        <v>11600.334448160536</v>
      </c>
      <c r="AE563" s="1" t="s">
        <v>3138</v>
      </c>
      <c r="AF563" s="4" t="s">
        <v>5453</v>
      </c>
      <c r="AG563" s="1" t="s">
        <v>2458</v>
      </c>
      <c r="AH563" s="1" t="s">
        <v>159</v>
      </c>
      <c r="AI563" s="1" t="s">
        <v>3082</v>
      </c>
      <c r="AJ563" s="1" t="s">
        <v>379</v>
      </c>
    </row>
    <row r="564" spans="1:36" ht="126" customHeight="1" x14ac:dyDescent="0.2">
      <c r="A564" s="123">
        <v>563</v>
      </c>
      <c r="B564" s="3" t="s">
        <v>1368</v>
      </c>
      <c r="C564" s="2" t="s">
        <v>2459</v>
      </c>
      <c r="D564" s="144"/>
      <c r="E564" s="106" t="s">
        <v>2460</v>
      </c>
      <c r="F564" s="168" t="s">
        <v>3052</v>
      </c>
      <c r="G564" s="22">
        <v>10</v>
      </c>
      <c r="H564" s="1" t="s">
        <v>708</v>
      </c>
      <c r="I564" s="1" t="s">
        <v>2554</v>
      </c>
      <c r="J564" s="1" t="s">
        <v>2553</v>
      </c>
      <c r="K564" s="1" t="s">
        <v>2558</v>
      </c>
      <c r="L564" s="42" t="s">
        <v>2449</v>
      </c>
      <c r="M564" s="48" t="s">
        <v>3129</v>
      </c>
      <c r="N564" s="55" t="s">
        <v>2461</v>
      </c>
      <c r="O564" s="1" t="s">
        <v>2472</v>
      </c>
      <c r="P564" s="1" t="s">
        <v>2370</v>
      </c>
      <c r="Q564" s="1" t="s">
        <v>379</v>
      </c>
      <c r="R564" s="1" t="s">
        <v>3055</v>
      </c>
      <c r="S564" s="1" t="s">
        <v>2365</v>
      </c>
      <c r="T564" s="1" t="s">
        <v>632</v>
      </c>
      <c r="U564" s="89" t="s">
        <v>2462</v>
      </c>
      <c r="V564" s="1" t="s">
        <v>2463</v>
      </c>
      <c r="W564" s="1" t="s">
        <v>3058</v>
      </c>
      <c r="X564" s="1" t="s">
        <v>3059</v>
      </c>
      <c r="Y564" s="1" t="s">
        <v>3060</v>
      </c>
      <c r="Z564" s="31" t="s">
        <v>6625</v>
      </c>
      <c r="AA564" s="31" t="s">
        <v>3130</v>
      </c>
      <c r="AB564" s="102" t="s">
        <v>2450</v>
      </c>
      <c r="AC564" s="1" t="s">
        <v>1132</v>
      </c>
      <c r="AD564" s="98">
        <v>16379.598662207358</v>
      </c>
      <c r="AE564" s="1" t="s">
        <v>2552</v>
      </c>
      <c r="AF564" s="4" t="s">
        <v>5454</v>
      </c>
      <c r="AG564" s="1" t="s">
        <v>2464</v>
      </c>
      <c r="AH564" s="1" t="s">
        <v>159</v>
      </c>
      <c r="AI564" s="1" t="s">
        <v>3082</v>
      </c>
      <c r="AJ564" s="1" t="s">
        <v>379</v>
      </c>
    </row>
    <row r="565" spans="1:36" ht="126" customHeight="1" x14ac:dyDescent="0.2">
      <c r="A565" s="123">
        <v>564</v>
      </c>
      <c r="B565" s="3" t="s">
        <v>1513</v>
      </c>
      <c r="C565" s="2" t="s">
        <v>2588</v>
      </c>
      <c r="D565" s="157"/>
      <c r="E565" s="108" t="s">
        <v>2589</v>
      </c>
      <c r="F565" s="168" t="s">
        <v>3423</v>
      </c>
      <c r="G565" s="22">
        <v>5</v>
      </c>
      <c r="H565" s="1" t="s">
        <v>1161</v>
      </c>
      <c r="I565" s="1" t="s">
        <v>3067</v>
      </c>
      <c r="J565" s="1" t="s">
        <v>163</v>
      </c>
      <c r="K565" s="1" t="s">
        <v>1578</v>
      </c>
      <c r="L565" s="42" t="s">
        <v>1514</v>
      </c>
      <c r="M565" s="48" t="s">
        <v>3424</v>
      </c>
      <c r="N565" s="55" t="s">
        <v>2590</v>
      </c>
      <c r="O565" s="1" t="s">
        <v>1726</v>
      </c>
      <c r="P565" s="1" t="s">
        <v>379</v>
      </c>
      <c r="Q565" s="1" t="s">
        <v>379</v>
      </c>
      <c r="R565" s="1" t="s">
        <v>3064</v>
      </c>
      <c r="S565" s="1" t="s">
        <v>2062</v>
      </c>
      <c r="T565" s="1" t="s">
        <v>275</v>
      </c>
      <c r="U565" s="89" t="s">
        <v>379</v>
      </c>
      <c r="V565" s="1" t="s">
        <v>379</v>
      </c>
      <c r="W565" s="1" t="s">
        <v>379</v>
      </c>
      <c r="X565" s="1" t="s">
        <v>1954</v>
      </c>
      <c r="Y565" s="1" t="s">
        <v>1291</v>
      </c>
      <c r="Z565" s="31" t="s">
        <v>6625</v>
      </c>
      <c r="AA565" s="31" t="s">
        <v>635</v>
      </c>
      <c r="AB565" s="102" t="s">
        <v>3429</v>
      </c>
      <c r="AC565" s="1" t="s">
        <v>1132</v>
      </c>
      <c r="AD565" s="98">
        <v>5750</v>
      </c>
      <c r="AE565" s="1" t="s">
        <v>2507</v>
      </c>
      <c r="AF565" s="4" t="s">
        <v>5385</v>
      </c>
      <c r="AG565" s="1" t="s">
        <v>2063</v>
      </c>
      <c r="AH565" s="1" t="s">
        <v>591</v>
      </c>
      <c r="AI565" s="1" t="s">
        <v>3082</v>
      </c>
      <c r="AJ565" s="1" t="s">
        <v>379</v>
      </c>
    </row>
    <row r="566" spans="1:36" ht="126" customHeight="1" x14ac:dyDescent="0.2">
      <c r="A566" s="123">
        <v>565</v>
      </c>
      <c r="B566" s="3" t="s">
        <v>1513</v>
      </c>
      <c r="C566" s="2" t="s">
        <v>2591</v>
      </c>
      <c r="D566" s="157"/>
      <c r="E566" s="108" t="s">
        <v>2592</v>
      </c>
      <c r="F566" s="168" t="s">
        <v>3427</v>
      </c>
      <c r="G566" s="22">
        <v>6</v>
      </c>
      <c r="H566" s="1" t="s">
        <v>1161</v>
      </c>
      <c r="I566" s="1" t="s">
        <v>3069</v>
      </c>
      <c r="J566" s="1" t="s">
        <v>163</v>
      </c>
      <c r="K566" s="1" t="s">
        <v>1581</v>
      </c>
      <c r="L566" s="42" t="s">
        <v>2625</v>
      </c>
      <c r="M566" s="48" t="s">
        <v>3424</v>
      </c>
      <c r="N566" s="55" t="s">
        <v>2593</v>
      </c>
      <c r="O566" s="1" t="s">
        <v>1726</v>
      </c>
      <c r="P566" s="1" t="s">
        <v>379</v>
      </c>
      <c r="Q566" s="1" t="s">
        <v>379</v>
      </c>
      <c r="R566" s="1" t="s">
        <v>3064</v>
      </c>
      <c r="S566" s="1" t="s">
        <v>2062</v>
      </c>
      <c r="T566" s="1" t="s">
        <v>275</v>
      </c>
      <c r="U566" s="89" t="s">
        <v>379</v>
      </c>
      <c r="V566" s="1" t="s">
        <v>379</v>
      </c>
      <c r="W566" s="1" t="s">
        <v>379</v>
      </c>
      <c r="X566" s="1" t="s">
        <v>1954</v>
      </c>
      <c r="Y566" s="1" t="s">
        <v>1670</v>
      </c>
      <c r="Z566" s="31" t="s">
        <v>6625</v>
      </c>
      <c r="AA566" s="31" t="s">
        <v>635</v>
      </c>
      <c r="AB566" s="102" t="s">
        <v>3430</v>
      </c>
      <c r="AC566" s="1" t="s">
        <v>1132</v>
      </c>
      <c r="AD566" s="98">
        <v>6666.3879598662206</v>
      </c>
      <c r="AE566" s="1" t="s">
        <v>2507</v>
      </c>
      <c r="AF566" s="4" t="s">
        <v>5386</v>
      </c>
      <c r="AG566" s="1" t="s">
        <v>2063</v>
      </c>
      <c r="AH566" s="1" t="s">
        <v>591</v>
      </c>
      <c r="AI566" s="1" t="s">
        <v>3082</v>
      </c>
      <c r="AJ566" s="1" t="s">
        <v>379</v>
      </c>
    </row>
    <row r="567" spans="1:36" ht="126" customHeight="1" x14ac:dyDescent="0.2">
      <c r="A567" s="123">
        <v>566</v>
      </c>
      <c r="B567" s="3" t="s">
        <v>108</v>
      </c>
      <c r="C567" s="2" t="s">
        <v>1904</v>
      </c>
      <c r="D567" s="143"/>
      <c r="E567" s="106" t="s">
        <v>2798</v>
      </c>
      <c r="F567" s="168" t="s">
        <v>2568</v>
      </c>
      <c r="G567" s="22">
        <v>5</v>
      </c>
      <c r="H567" s="1" t="s">
        <v>162</v>
      </c>
      <c r="I567" s="1" t="s">
        <v>2825</v>
      </c>
      <c r="J567" s="1" t="s">
        <v>350</v>
      </c>
      <c r="K567" s="1" t="s">
        <v>1902</v>
      </c>
      <c r="L567" s="42" t="s">
        <v>1619</v>
      </c>
      <c r="M567" s="48">
        <v>-2</v>
      </c>
      <c r="N567" s="55" t="s">
        <v>1905</v>
      </c>
      <c r="O567" s="1" t="s">
        <v>2813</v>
      </c>
      <c r="P567" s="1" t="s">
        <v>2814</v>
      </c>
      <c r="Q567" s="1" t="s">
        <v>1906</v>
      </c>
      <c r="R567" s="1" t="s">
        <v>1155</v>
      </c>
      <c r="S567" s="1" t="s">
        <v>1069</v>
      </c>
      <c r="T567" s="1" t="s">
        <v>632</v>
      </c>
      <c r="U567" s="89" t="s">
        <v>2579</v>
      </c>
      <c r="V567" s="1" t="s">
        <v>2582</v>
      </c>
      <c r="W567" s="1" t="s">
        <v>2808</v>
      </c>
      <c r="X567" s="1" t="s">
        <v>170</v>
      </c>
      <c r="Y567" s="1" t="s">
        <v>2561</v>
      </c>
      <c r="Z567" s="31" t="s">
        <v>634</v>
      </c>
      <c r="AA567" s="31" t="s">
        <v>635</v>
      </c>
      <c r="AB567" s="102" t="s">
        <v>2565</v>
      </c>
      <c r="AC567" s="19" t="s">
        <v>3625</v>
      </c>
      <c r="AD567" s="98">
        <v>5340.3010033444816</v>
      </c>
      <c r="AE567" s="1" t="s">
        <v>2507</v>
      </c>
      <c r="AF567" s="4" t="s">
        <v>5455</v>
      </c>
      <c r="AG567" s="1" t="s">
        <v>1614</v>
      </c>
      <c r="AH567" s="1" t="s">
        <v>174</v>
      </c>
      <c r="AI567" s="1" t="s">
        <v>3082</v>
      </c>
      <c r="AJ567" s="1" t="s">
        <v>379</v>
      </c>
    </row>
    <row r="568" spans="1:36" ht="126" customHeight="1" x14ac:dyDescent="0.2">
      <c r="A568" s="123">
        <v>567</v>
      </c>
      <c r="B568" s="126" t="s">
        <v>108</v>
      </c>
      <c r="C568" s="2" t="s">
        <v>2583</v>
      </c>
      <c r="D568" s="149"/>
      <c r="E568" s="106" t="s">
        <v>2570</v>
      </c>
      <c r="F568" s="168" t="s">
        <v>2568</v>
      </c>
      <c r="G568" s="22">
        <v>6</v>
      </c>
      <c r="H568" s="1" t="s">
        <v>162</v>
      </c>
      <c r="I568" s="1" t="s">
        <v>2826</v>
      </c>
      <c r="J568" s="1" t="s">
        <v>1324</v>
      </c>
      <c r="K568" s="1" t="s">
        <v>1429</v>
      </c>
      <c r="L568" s="42" t="s">
        <v>1619</v>
      </c>
      <c r="M568" s="48">
        <v>-10</v>
      </c>
      <c r="N568" s="55" t="s">
        <v>2799</v>
      </c>
      <c r="O568" s="1" t="s">
        <v>2813</v>
      </c>
      <c r="P568" s="1" t="s">
        <v>2814</v>
      </c>
      <c r="Q568" s="1" t="s">
        <v>1617</v>
      </c>
      <c r="R568" s="1" t="s">
        <v>1155</v>
      </c>
      <c r="S568" s="1" t="s">
        <v>1069</v>
      </c>
      <c r="T568" s="1" t="s">
        <v>632</v>
      </c>
      <c r="U568" s="89" t="s">
        <v>2578</v>
      </c>
      <c r="V568" s="1" t="s">
        <v>2580</v>
      </c>
      <c r="W568" s="1" t="s">
        <v>2808</v>
      </c>
      <c r="X568" s="1" t="s">
        <v>170</v>
      </c>
      <c r="Y568" s="1" t="s">
        <v>359</v>
      </c>
      <c r="Z568" s="31" t="s">
        <v>634</v>
      </c>
      <c r="AA568" s="31" t="s">
        <v>635</v>
      </c>
      <c r="AB568" s="102" t="s">
        <v>2565</v>
      </c>
      <c r="AC568" s="19" t="s">
        <v>3625</v>
      </c>
      <c r="AD568" s="98">
        <v>5766.7224080267561</v>
      </c>
      <c r="AE568" s="1" t="s">
        <v>2507</v>
      </c>
      <c r="AF568" s="4" t="s">
        <v>5456</v>
      </c>
      <c r="AG568" s="1" t="s">
        <v>1614</v>
      </c>
      <c r="AH568" s="1" t="s">
        <v>1856</v>
      </c>
      <c r="AI568" s="1" t="s">
        <v>3082</v>
      </c>
      <c r="AJ568" s="1" t="s">
        <v>379</v>
      </c>
    </row>
    <row r="569" spans="1:36" ht="126" customHeight="1" x14ac:dyDescent="0.2">
      <c r="A569" s="123">
        <v>568</v>
      </c>
      <c r="B569" s="126" t="s">
        <v>108</v>
      </c>
      <c r="C569" s="2" t="s">
        <v>2584</v>
      </c>
      <c r="D569" s="149"/>
      <c r="E569" s="106" t="s">
        <v>2571</v>
      </c>
      <c r="F569" s="168" t="s">
        <v>2568</v>
      </c>
      <c r="G569" s="22">
        <v>14</v>
      </c>
      <c r="H569" s="1" t="s">
        <v>162</v>
      </c>
      <c r="I569" s="1" t="s">
        <v>2827</v>
      </c>
      <c r="J569" s="1" t="s">
        <v>1324</v>
      </c>
      <c r="K569" s="1" t="s">
        <v>2812</v>
      </c>
      <c r="L569" s="42" t="s">
        <v>2454</v>
      </c>
      <c r="M569" s="48">
        <v>-10</v>
      </c>
      <c r="N569" s="55" t="s">
        <v>2809</v>
      </c>
      <c r="O569" s="1" t="s">
        <v>2813</v>
      </c>
      <c r="P569" s="1" t="s">
        <v>2814</v>
      </c>
      <c r="Q569" s="1" t="s">
        <v>1617</v>
      </c>
      <c r="R569" s="1" t="s">
        <v>1155</v>
      </c>
      <c r="S569" s="1" t="s">
        <v>1069</v>
      </c>
      <c r="T569" s="1" t="s">
        <v>632</v>
      </c>
      <c r="U569" s="89" t="s">
        <v>2575</v>
      </c>
      <c r="V569" s="1" t="s">
        <v>2803</v>
      </c>
      <c r="W569" s="1" t="s">
        <v>1484</v>
      </c>
      <c r="X569" s="1" t="s">
        <v>170</v>
      </c>
      <c r="Y569" s="1" t="s">
        <v>1402</v>
      </c>
      <c r="Z569" s="31" t="s">
        <v>634</v>
      </c>
      <c r="AA569" s="31" t="s">
        <v>635</v>
      </c>
      <c r="AB569" s="102" t="s">
        <v>2565</v>
      </c>
      <c r="AC569" s="19" t="s">
        <v>3625</v>
      </c>
      <c r="AD569" s="98">
        <v>8600.3344481605363</v>
      </c>
      <c r="AE569" s="1" t="s">
        <v>2507</v>
      </c>
      <c r="AF569" s="4" t="s">
        <v>5457</v>
      </c>
      <c r="AG569" s="1" t="s">
        <v>1614</v>
      </c>
      <c r="AH569" s="1" t="s">
        <v>1856</v>
      </c>
      <c r="AI569" s="1" t="s">
        <v>3082</v>
      </c>
      <c r="AJ569" s="1" t="s">
        <v>379</v>
      </c>
    </row>
    <row r="570" spans="1:36" ht="126" customHeight="1" x14ac:dyDescent="0.2">
      <c r="A570" s="123">
        <v>569</v>
      </c>
      <c r="B570" s="3" t="s">
        <v>108</v>
      </c>
      <c r="C570" s="2" t="s">
        <v>2562</v>
      </c>
      <c r="D570" s="143"/>
      <c r="E570" s="106" t="s">
        <v>2800</v>
      </c>
      <c r="F570" s="168" t="s">
        <v>2568</v>
      </c>
      <c r="G570" s="22">
        <v>5</v>
      </c>
      <c r="H570" s="1" t="s">
        <v>162</v>
      </c>
      <c r="I570" s="1" t="s">
        <v>2828</v>
      </c>
      <c r="J570" s="1" t="s">
        <v>350</v>
      </c>
      <c r="K570" s="1" t="s">
        <v>2563</v>
      </c>
      <c r="L570" s="42" t="s">
        <v>2698</v>
      </c>
      <c r="M570" s="48">
        <v>-2</v>
      </c>
      <c r="N570" s="55" t="s">
        <v>2564</v>
      </c>
      <c r="O570" s="1" t="s">
        <v>2813</v>
      </c>
      <c r="P570" s="1" t="s">
        <v>2814</v>
      </c>
      <c r="Q570" s="1" t="s">
        <v>1906</v>
      </c>
      <c r="R570" s="1" t="s">
        <v>1155</v>
      </c>
      <c r="S570" s="1" t="s">
        <v>1069</v>
      </c>
      <c r="T570" s="1" t="s">
        <v>632</v>
      </c>
      <c r="U570" s="89" t="s">
        <v>2576</v>
      </c>
      <c r="V570" s="1" t="s">
        <v>2581</v>
      </c>
      <c r="W570" s="1" t="s">
        <v>2807</v>
      </c>
      <c r="X570" s="1" t="s">
        <v>170</v>
      </c>
      <c r="Y570" s="1" t="s">
        <v>2619</v>
      </c>
      <c r="Z570" s="31" t="s">
        <v>634</v>
      </c>
      <c r="AA570" s="31" t="s">
        <v>635</v>
      </c>
      <c r="AB570" s="102" t="s">
        <v>2565</v>
      </c>
      <c r="AC570" s="1" t="s">
        <v>3670</v>
      </c>
      <c r="AD570" s="98">
        <v>6899.6655518394655</v>
      </c>
      <c r="AE570" s="1" t="s">
        <v>2507</v>
      </c>
      <c r="AF570" s="4" t="s">
        <v>5458</v>
      </c>
      <c r="AG570" s="1" t="s">
        <v>1614</v>
      </c>
      <c r="AH570" s="1" t="s">
        <v>174</v>
      </c>
      <c r="AI570" s="1" t="s">
        <v>3082</v>
      </c>
      <c r="AJ570" s="1" t="s">
        <v>379</v>
      </c>
    </row>
    <row r="571" spans="1:36" ht="126" customHeight="1" x14ac:dyDescent="0.2">
      <c r="A571" s="123">
        <v>570</v>
      </c>
      <c r="B571" s="3" t="s">
        <v>108</v>
      </c>
      <c r="C571" s="2" t="s">
        <v>2566</v>
      </c>
      <c r="D571" s="143"/>
      <c r="E571" s="106" t="s">
        <v>2801</v>
      </c>
      <c r="F571" s="168" t="s">
        <v>2568</v>
      </c>
      <c r="G571" s="22">
        <v>9</v>
      </c>
      <c r="H571" s="1" t="s">
        <v>162</v>
      </c>
      <c r="I571" s="1" t="s">
        <v>2829</v>
      </c>
      <c r="J571" s="1" t="s">
        <v>350</v>
      </c>
      <c r="K571" s="1" t="s">
        <v>2563</v>
      </c>
      <c r="L571" s="42" t="s">
        <v>2698</v>
      </c>
      <c r="M571" s="48">
        <v>-2</v>
      </c>
      <c r="N571" s="55" t="s">
        <v>2564</v>
      </c>
      <c r="O571" s="1" t="s">
        <v>2813</v>
      </c>
      <c r="P571" s="1" t="s">
        <v>2814</v>
      </c>
      <c r="Q571" s="1" t="s">
        <v>2567</v>
      </c>
      <c r="R571" s="1" t="s">
        <v>1155</v>
      </c>
      <c r="S571" s="1" t="s">
        <v>1069</v>
      </c>
      <c r="T571" s="1" t="s">
        <v>632</v>
      </c>
      <c r="U571" s="89" t="s">
        <v>2577</v>
      </c>
      <c r="V571" s="1" t="s">
        <v>2804</v>
      </c>
      <c r="W571" s="1" t="s">
        <v>2806</v>
      </c>
      <c r="X571" s="1" t="s">
        <v>170</v>
      </c>
      <c r="Y571" s="1" t="s">
        <v>2561</v>
      </c>
      <c r="Z571" s="31" t="s">
        <v>634</v>
      </c>
      <c r="AA571" s="31" t="s">
        <v>635</v>
      </c>
      <c r="AB571" s="102" t="s">
        <v>2565</v>
      </c>
      <c r="AC571" s="19" t="s">
        <v>3625</v>
      </c>
      <c r="AD571" s="98">
        <v>7608.695652173913</v>
      </c>
      <c r="AE571" s="1" t="s">
        <v>2507</v>
      </c>
      <c r="AF571" s="4" t="s">
        <v>5459</v>
      </c>
      <c r="AG571" s="1" t="s">
        <v>1614</v>
      </c>
      <c r="AH571" s="1" t="s">
        <v>174</v>
      </c>
      <c r="AI571" s="1" t="s">
        <v>3082</v>
      </c>
      <c r="AJ571" s="1" t="s">
        <v>379</v>
      </c>
    </row>
    <row r="572" spans="1:36" ht="126" customHeight="1" x14ac:dyDescent="0.2">
      <c r="A572" s="123">
        <v>571</v>
      </c>
      <c r="B572" s="3" t="s">
        <v>108</v>
      </c>
      <c r="C572" s="2" t="s">
        <v>2569</v>
      </c>
      <c r="D572" s="143"/>
      <c r="E572" s="106" t="s">
        <v>2802</v>
      </c>
      <c r="F572" s="168" t="s">
        <v>2568</v>
      </c>
      <c r="G572" s="22">
        <v>12</v>
      </c>
      <c r="H572" s="1" t="s">
        <v>162</v>
      </c>
      <c r="I572" s="1" t="s">
        <v>2830</v>
      </c>
      <c r="J572" s="1" t="s">
        <v>350</v>
      </c>
      <c r="K572" s="1" t="s">
        <v>2810</v>
      </c>
      <c r="L572" s="42" t="s">
        <v>847</v>
      </c>
      <c r="M572" s="48">
        <v>-2</v>
      </c>
      <c r="N572" s="55" t="s">
        <v>2811</v>
      </c>
      <c r="O572" s="1" t="s">
        <v>2813</v>
      </c>
      <c r="P572" s="1" t="s">
        <v>2814</v>
      </c>
      <c r="Q572" s="1" t="s">
        <v>2567</v>
      </c>
      <c r="R572" s="1" t="s">
        <v>1155</v>
      </c>
      <c r="S572" s="1" t="s">
        <v>1069</v>
      </c>
      <c r="T572" s="1" t="s">
        <v>632</v>
      </c>
      <c r="U572" s="89" t="s">
        <v>2575</v>
      </c>
      <c r="V572" s="1" t="s">
        <v>2805</v>
      </c>
      <c r="W572" s="1" t="s">
        <v>1484</v>
      </c>
      <c r="X572" s="1" t="s">
        <v>170</v>
      </c>
      <c r="Y572" s="1" t="s">
        <v>2561</v>
      </c>
      <c r="Z572" s="31" t="s">
        <v>634</v>
      </c>
      <c r="AA572" s="31" t="s">
        <v>635</v>
      </c>
      <c r="AB572" s="102" t="s">
        <v>2565</v>
      </c>
      <c r="AC572" s="19" t="s">
        <v>3625</v>
      </c>
      <c r="AD572" s="98">
        <v>8316.8896321070242</v>
      </c>
      <c r="AE572" s="1" t="s">
        <v>2507</v>
      </c>
      <c r="AF572" s="4" t="s">
        <v>5460</v>
      </c>
      <c r="AG572" s="1" t="s">
        <v>1614</v>
      </c>
      <c r="AH572" s="1" t="s">
        <v>174</v>
      </c>
      <c r="AI572" s="1" t="s">
        <v>3082</v>
      </c>
      <c r="AJ572" s="1" t="s">
        <v>379</v>
      </c>
    </row>
    <row r="573" spans="1:36" ht="126" customHeight="1" x14ac:dyDescent="0.2">
      <c r="A573" s="123">
        <v>572</v>
      </c>
      <c r="B573" s="3" t="s">
        <v>587</v>
      </c>
      <c r="C573" s="2" t="s">
        <v>2630</v>
      </c>
      <c r="D573" s="144"/>
      <c r="E573" s="106" t="s">
        <v>2631</v>
      </c>
      <c r="F573" s="168" t="s">
        <v>2632</v>
      </c>
      <c r="G573" s="22">
        <v>20</v>
      </c>
      <c r="H573" s="1" t="s">
        <v>1036</v>
      </c>
      <c r="I573" s="1" t="s">
        <v>2633</v>
      </c>
      <c r="J573" s="1" t="s">
        <v>163</v>
      </c>
      <c r="K573" s="1" t="s">
        <v>2634</v>
      </c>
      <c r="L573" s="42" t="s">
        <v>2635</v>
      </c>
      <c r="M573" s="48">
        <v>-8</v>
      </c>
      <c r="N573" s="55" t="s">
        <v>1217</v>
      </c>
      <c r="O573" s="1" t="s">
        <v>1709</v>
      </c>
      <c r="P573" s="1" t="s">
        <v>379</v>
      </c>
      <c r="Q573" s="1" t="s">
        <v>2636</v>
      </c>
      <c r="R573" s="1" t="s">
        <v>820</v>
      </c>
      <c r="S573" s="1" t="s">
        <v>590</v>
      </c>
      <c r="T573" s="1" t="s">
        <v>632</v>
      </c>
      <c r="U573" s="89" t="s">
        <v>1063</v>
      </c>
      <c r="V573" s="1" t="s">
        <v>2920</v>
      </c>
      <c r="W573" s="1" t="s">
        <v>702</v>
      </c>
      <c r="X573" s="1" t="s">
        <v>170</v>
      </c>
      <c r="Y573" s="1" t="s">
        <v>2233</v>
      </c>
      <c r="Z573" s="31" t="s">
        <v>634</v>
      </c>
      <c r="AA573" s="31" t="s">
        <v>635</v>
      </c>
      <c r="AB573" s="102" t="s">
        <v>2861</v>
      </c>
      <c r="AC573" s="19" t="s">
        <v>3625</v>
      </c>
      <c r="AD573" s="98">
        <v>10857.023411371238</v>
      </c>
      <c r="AE573" s="1" t="s">
        <v>1032</v>
      </c>
      <c r="AF573" s="4" t="s">
        <v>5461</v>
      </c>
      <c r="AG573" s="110" t="s">
        <v>2637</v>
      </c>
      <c r="AH573" s="1" t="s">
        <v>335</v>
      </c>
      <c r="AI573" s="1" t="s">
        <v>3082</v>
      </c>
      <c r="AJ573" s="1" t="s">
        <v>379</v>
      </c>
    </row>
    <row r="574" spans="1:36" ht="126" customHeight="1" x14ac:dyDescent="0.2">
      <c r="A574" s="123">
        <v>573</v>
      </c>
      <c r="B574" s="3" t="s">
        <v>587</v>
      </c>
      <c r="C574" s="2" t="s">
        <v>2638</v>
      </c>
      <c r="D574" s="144"/>
      <c r="E574" s="106" t="s">
        <v>2639</v>
      </c>
      <c r="F574" s="168" t="s">
        <v>2632</v>
      </c>
      <c r="G574" s="22">
        <v>15</v>
      </c>
      <c r="H574" s="1" t="s">
        <v>1036</v>
      </c>
      <c r="I574" s="1" t="s">
        <v>2640</v>
      </c>
      <c r="J574" s="1" t="s">
        <v>163</v>
      </c>
      <c r="K574" s="1" t="s">
        <v>2641</v>
      </c>
      <c r="L574" s="42" t="s">
        <v>2642</v>
      </c>
      <c r="M574" s="48">
        <v>-6</v>
      </c>
      <c r="N574" s="55" t="s">
        <v>1217</v>
      </c>
      <c r="O574" s="1" t="s">
        <v>1709</v>
      </c>
      <c r="P574" s="1" t="s">
        <v>379</v>
      </c>
      <c r="Q574" s="1" t="s">
        <v>2643</v>
      </c>
      <c r="R574" s="1" t="s">
        <v>820</v>
      </c>
      <c r="S574" s="1" t="s">
        <v>590</v>
      </c>
      <c r="T574" s="1" t="s">
        <v>632</v>
      </c>
      <c r="U574" s="89" t="s">
        <v>2644</v>
      </c>
      <c r="V574" s="1" t="s">
        <v>2645</v>
      </c>
      <c r="W574" s="1" t="s">
        <v>702</v>
      </c>
      <c r="X574" s="1" t="s">
        <v>170</v>
      </c>
      <c r="Y574" s="1" t="s">
        <v>1031</v>
      </c>
      <c r="Z574" s="31" t="s">
        <v>634</v>
      </c>
      <c r="AA574" s="31" t="s">
        <v>635</v>
      </c>
      <c r="AB574" s="102" t="s">
        <v>2861</v>
      </c>
      <c r="AC574" s="1" t="s">
        <v>3670</v>
      </c>
      <c r="AD574" s="98">
        <v>8083.6120401337794</v>
      </c>
      <c r="AE574" s="1" t="s">
        <v>1032</v>
      </c>
      <c r="AF574" s="4" t="s">
        <v>5462</v>
      </c>
      <c r="AG574" s="110" t="s">
        <v>2637</v>
      </c>
      <c r="AH574" s="1" t="s">
        <v>335</v>
      </c>
      <c r="AI574" s="1" t="s">
        <v>3082</v>
      </c>
      <c r="AJ574" s="1" t="s">
        <v>379</v>
      </c>
    </row>
    <row r="575" spans="1:36" ht="114.75" x14ac:dyDescent="0.2">
      <c r="A575" s="124">
        <v>574</v>
      </c>
      <c r="B575" s="68" t="s">
        <v>2252</v>
      </c>
      <c r="C575" s="87" t="s">
        <v>2875</v>
      </c>
      <c r="D575" s="145"/>
      <c r="E575" s="107" t="s">
        <v>6833</v>
      </c>
      <c r="F575" s="172" t="s">
        <v>7010</v>
      </c>
      <c r="G575" s="23">
        <v>6</v>
      </c>
      <c r="H575" s="20" t="s">
        <v>3034</v>
      </c>
      <c r="I575" s="17" t="s">
        <v>2831</v>
      </c>
      <c r="J575" s="20" t="s">
        <v>7007</v>
      </c>
      <c r="K575" s="20" t="s">
        <v>1927</v>
      </c>
      <c r="L575" s="43" t="s">
        <v>2432</v>
      </c>
      <c r="M575" s="49">
        <v>-5</v>
      </c>
      <c r="N575" s="56" t="s">
        <v>7008</v>
      </c>
      <c r="O575" s="17" t="s">
        <v>1709</v>
      </c>
      <c r="P575" s="17" t="s">
        <v>2433</v>
      </c>
      <c r="Q575" s="17" t="s">
        <v>1589</v>
      </c>
      <c r="R575" s="17" t="s">
        <v>288</v>
      </c>
      <c r="S575" s="17" t="s">
        <v>2365</v>
      </c>
      <c r="T575" s="17" t="s">
        <v>632</v>
      </c>
      <c r="U575" s="117" t="s">
        <v>6834</v>
      </c>
      <c r="V575" s="17" t="s">
        <v>6835</v>
      </c>
      <c r="W575" s="17" t="s">
        <v>6836</v>
      </c>
      <c r="X575" s="17" t="s">
        <v>2723</v>
      </c>
      <c r="Y575" s="17" t="s">
        <v>1147</v>
      </c>
      <c r="Z575" s="227" t="s">
        <v>634</v>
      </c>
      <c r="AA575" s="227" t="s">
        <v>2357</v>
      </c>
      <c r="AB575" s="106" t="s">
        <v>6821</v>
      </c>
      <c r="AC575" s="20" t="s">
        <v>3625</v>
      </c>
      <c r="AD575" s="141">
        <v>5750</v>
      </c>
      <c r="AE575" s="20" t="s">
        <v>3283</v>
      </c>
      <c r="AF575" s="18" t="s">
        <v>6837</v>
      </c>
      <c r="AG575" s="17" t="s">
        <v>1776</v>
      </c>
      <c r="AH575" s="17" t="s">
        <v>1597</v>
      </c>
      <c r="AI575" s="1" t="s">
        <v>3082</v>
      </c>
      <c r="AJ575" s="1" t="s">
        <v>379</v>
      </c>
    </row>
    <row r="576" spans="1:36" ht="126" customHeight="1" x14ac:dyDescent="0.2">
      <c r="A576" s="123">
        <v>575</v>
      </c>
      <c r="B576" s="126" t="s">
        <v>102</v>
      </c>
      <c r="C576" s="2" t="s">
        <v>2876</v>
      </c>
      <c r="D576" s="149"/>
      <c r="E576" s="106" t="s">
        <v>2877</v>
      </c>
      <c r="F576" s="176" t="s">
        <v>2878</v>
      </c>
      <c r="G576" s="24">
        <v>12</v>
      </c>
      <c r="H576" s="1" t="s">
        <v>162</v>
      </c>
      <c r="I576" s="1" t="s">
        <v>2355</v>
      </c>
      <c r="J576" s="15" t="s">
        <v>350</v>
      </c>
      <c r="K576" s="15" t="s">
        <v>2879</v>
      </c>
      <c r="L576" s="44" t="s">
        <v>2880</v>
      </c>
      <c r="M576" s="48" t="s">
        <v>1217</v>
      </c>
      <c r="N576" s="55" t="s">
        <v>1217</v>
      </c>
      <c r="O576" s="1" t="s">
        <v>2881</v>
      </c>
      <c r="P576" s="15" t="s">
        <v>2370</v>
      </c>
      <c r="Q576" s="1" t="s">
        <v>2882</v>
      </c>
      <c r="R576" s="1" t="s">
        <v>2883</v>
      </c>
      <c r="S576" s="1" t="s">
        <v>2365</v>
      </c>
      <c r="T576" s="1" t="s">
        <v>632</v>
      </c>
      <c r="U576" s="89" t="s">
        <v>2884</v>
      </c>
      <c r="V576" s="1" t="s">
        <v>2719</v>
      </c>
      <c r="W576" s="1" t="s">
        <v>2885</v>
      </c>
      <c r="X576" s="1" t="s">
        <v>2886</v>
      </c>
      <c r="Y576" s="1" t="s">
        <v>497</v>
      </c>
      <c r="Z576" s="31" t="s">
        <v>634</v>
      </c>
      <c r="AA576" s="31" t="s">
        <v>2357</v>
      </c>
      <c r="AB576" s="102" t="s">
        <v>2722</v>
      </c>
      <c r="AC576" s="19" t="s">
        <v>3625</v>
      </c>
      <c r="AD576" s="98">
        <v>7699.8327759197327</v>
      </c>
      <c r="AE576" s="1" t="s">
        <v>2721</v>
      </c>
      <c r="AF576" s="4" t="s">
        <v>5463</v>
      </c>
      <c r="AG576" s="110" t="s">
        <v>2363</v>
      </c>
      <c r="AH576" s="1" t="s">
        <v>1867</v>
      </c>
      <c r="AI576" s="1" t="s">
        <v>3082</v>
      </c>
      <c r="AJ576" s="1" t="s">
        <v>379</v>
      </c>
    </row>
    <row r="577" spans="1:36" ht="126" customHeight="1" x14ac:dyDescent="0.2">
      <c r="A577" s="123">
        <v>576</v>
      </c>
      <c r="B577" s="126" t="s">
        <v>102</v>
      </c>
      <c r="C577" s="2" t="s">
        <v>2887</v>
      </c>
      <c r="D577" s="149"/>
      <c r="E577" s="106" t="s">
        <v>2888</v>
      </c>
      <c r="F577" s="176" t="s">
        <v>2878</v>
      </c>
      <c r="G577" s="24">
        <v>15</v>
      </c>
      <c r="H577" s="1" t="s">
        <v>162</v>
      </c>
      <c r="I577" s="1" t="s">
        <v>2355</v>
      </c>
      <c r="J577" s="15" t="s">
        <v>350</v>
      </c>
      <c r="K577" s="15" t="s">
        <v>2889</v>
      </c>
      <c r="L577" s="44" t="s">
        <v>2890</v>
      </c>
      <c r="M577" s="48" t="s">
        <v>1217</v>
      </c>
      <c r="N577" s="55" t="s">
        <v>1217</v>
      </c>
      <c r="O577" s="1" t="s">
        <v>2881</v>
      </c>
      <c r="P577" s="15" t="s">
        <v>2370</v>
      </c>
      <c r="Q577" s="1" t="s">
        <v>2882</v>
      </c>
      <c r="R577" s="1" t="s">
        <v>2883</v>
      </c>
      <c r="S577" s="1" t="s">
        <v>2365</v>
      </c>
      <c r="T577" s="1" t="s">
        <v>632</v>
      </c>
      <c r="U577" s="89" t="s">
        <v>2891</v>
      </c>
      <c r="V577" s="1" t="s">
        <v>2720</v>
      </c>
      <c r="W577" s="1" t="s">
        <v>2892</v>
      </c>
      <c r="X577" s="1" t="s">
        <v>2886</v>
      </c>
      <c r="Y577" s="1" t="s">
        <v>497</v>
      </c>
      <c r="Z577" s="31" t="s">
        <v>634</v>
      </c>
      <c r="AA577" s="31" t="s">
        <v>2357</v>
      </c>
      <c r="AB577" s="102" t="s">
        <v>2722</v>
      </c>
      <c r="AC577" s="19" t="s">
        <v>3625</v>
      </c>
      <c r="AD577" s="98">
        <v>9000</v>
      </c>
      <c r="AE577" s="1" t="s">
        <v>2721</v>
      </c>
      <c r="AF577" s="4" t="s">
        <v>5464</v>
      </c>
      <c r="AG577" s="110" t="s">
        <v>2363</v>
      </c>
      <c r="AH577" s="1" t="s">
        <v>1867</v>
      </c>
      <c r="AI577" s="1" t="s">
        <v>3082</v>
      </c>
      <c r="AJ577" s="1" t="s">
        <v>379</v>
      </c>
    </row>
    <row r="578" spans="1:36" ht="126" customHeight="1" x14ac:dyDescent="0.2">
      <c r="A578" s="123">
        <v>577</v>
      </c>
      <c r="B578" s="3" t="s">
        <v>2247</v>
      </c>
      <c r="C578" s="2" t="s">
        <v>2863</v>
      </c>
      <c r="D578" s="144"/>
      <c r="E578" s="183" t="s">
        <v>2864</v>
      </c>
      <c r="F578" s="168" t="s">
        <v>6588</v>
      </c>
      <c r="G578" s="22">
        <v>20</v>
      </c>
      <c r="H578" s="1" t="s">
        <v>1114</v>
      </c>
      <c r="I578" s="1" t="s">
        <v>2895</v>
      </c>
      <c r="J578" s="1" t="s">
        <v>2865</v>
      </c>
      <c r="K578" s="1" t="s">
        <v>6603</v>
      </c>
      <c r="L578" s="42" t="s">
        <v>221</v>
      </c>
      <c r="M578" s="48" t="s">
        <v>2899</v>
      </c>
      <c r="N578" s="55" t="s">
        <v>2717</v>
      </c>
      <c r="O578" s="1" t="s">
        <v>1709</v>
      </c>
      <c r="P578" s="1" t="s">
        <v>379</v>
      </c>
      <c r="Q578" s="1" t="s">
        <v>2718</v>
      </c>
      <c r="R578" s="181" t="s">
        <v>6688</v>
      </c>
      <c r="S578" s="1" t="s">
        <v>2866</v>
      </c>
      <c r="T578" s="1" t="s">
        <v>632</v>
      </c>
      <c r="U578" s="89" t="s">
        <v>6596</v>
      </c>
      <c r="V578" s="1" t="s">
        <v>6593</v>
      </c>
      <c r="W578" s="1" t="s">
        <v>6597</v>
      </c>
      <c r="X578" s="1" t="s">
        <v>2901</v>
      </c>
      <c r="Y578" s="1" t="s">
        <v>2903</v>
      </c>
      <c r="Z578" s="31" t="s">
        <v>634</v>
      </c>
      <c r="AA578" s="31" t="s">
        <v>635</v>
      </c>
      <c r="AB578" s="185" t="s">
        <v>6589</v>
      </c>
      <c r="AC578" s="19" t="s">
        <v>3625</v>
      </c>
      <c r="AD578" s="98">
        <v>7350</v>
      </c>
      <c r="AE578" s="1" t="s">
        <v>6604</v>
      </c>
      <c r="AF578" s="4" t="s">
        <v>6605</v>
      </c>
      <c r="AG578" s="1" t="s">
        <v>562</v>
      </c>
      <c r="AH578" s="1" t="s">
        <v>159</v>
      </c>
      <c r="AI578" s="1" t="s">
        <v>3082</v>
      </c>
      <c r="AJ578" s="1" t="s">
        <v>379</v>
      </c>
    </row>
    <row r="579" spans="1:36" ht="126" customHeight="1" x14ac:dyDescent="0.2">
      <c r="A579" s="123">
        <v>578</v>
      </c>
      <c r="B579" s="3" t="s">
        <v>2247</v>
      </c>
      <c r="C579" s="2" t="s">
        <v>2868</v>
      </c>
      <c r="D579" s="144"/>
      <c r="E579" s="183" t="s">
        <v>2867</v>
      </c>
      <c r="F579" s="168" t="s">
        <v>6588</v>
      </c>
      <c r="G579" s="22">
        <v>5</v>
      </c>
      <c r="H579" s="1" t="s">
        <v>1114</v>
      </c>
      <c r="I579" s="1" t="s">
        <v>2896</v>
      </c>
      <c r="J579" s="1" t="s">
        <v>2865</v>
      </c>
      <c r="K579" s="1" t="s">
        <v>6601</v>
      </c>
      <c r="L579" s="42" t="s">
        <v>1675</v>
      </c>
      <c r="M579" s="48" t="s">
        <v>2900</v>
      </c>
      <c r="N579" s="55" t="s">
        <v>2715</v>
      </c>
      <c r="O579" s="1" t="s">
        <v>1709</v>
      </c>
      <c r="P579" s="1" t="s">
        <v>379</v>
      </c>
      <c r="Q579" s="1" t="s">
        <v>2718</v>
      </c>
      <c r="R579" s="181" t="s">
        <v>6688</v>
      </c>
      <c r="S579" s="1" t="s">
        <v>2866</v>
      </c>
      <c r="T579" s="1" t="s">
        <v>632</v>
      </c>
      <c r="U579" s="89" t="s">
        <v>6592</v>
      </c>
      <c r="V579" s="1" t="s">
        <v>6594</v>
      </c>
      <c r="W579" s="1" t="s">
        <v>6598</v>
      </c>
      <c r="X579" s="1" t="s">
        <v>2901</v>
      </c>
      <c r="Y579" s="1" t="s">
        <v>2902</v>
      </c>
      <c r="Z579" s="31" t="s">
        <v>634</v>
      </c>
      <c r="AA579" s="31" t="s">
        <v>635</v>
      </c>
      <c r="AB579" s="185" t="s">
        <v>6589</v>
      </c>
      <c r="AC579" s="19" t="s">
        <v>3625</v>
      </c>
      <c r="AD579" s="98">
        <v>4150</v>
      </c>
      <c r="AE579" s="1" t="s">
        <v>6604</v>
      </c>
      <c r="AF579" s="4" t="s">
        <v>6606</v>
      </c>
      <c r="AG579" s="1" t="s">
        <v>562</v>
      </c>
      <c r="AH579" s="1" t="s">
        <v>159</v>
      </c>
      <c r="AI579" s="1" t="s">
        <v>3082</v>
      </c>
      <c r="AJ579" s="1" t="s">
        <v>379</v>
      </c>
    </row>
    <row r="580" spans="1:36" ht="126" customHeight="1" x14ac:dyDescent="0.2">
      <c r="A580" s="123">
        <v>579</v>
      </c>
      <c r="B580" s="3" t="s">
        <v>2247</v>
      </c>
      <c r="C580" s="2" t="s">
        <v>2869</v>
      </c>
      <c r="D580" s="144"/>
      <c r="E580" s="183" t="s">
        <v>2893</v>
      </c>
      <c r="F580" s="168" t="s">
        <v>6588</v>
      </c>
      <c r="G580" s="22">
        <v>10</v>
      </c>
      <c r="H580" s="1" t="s">
        <v>1114</v>
      </c>
      <c r="I580" s="1" t="s">
        <v>2897</v>
      </c>
      <c r="J580" s="1" t="s">
        <v>2865</v>
      </c>
      <c r="K580" s="1" t="s">
        <v>6602</v>
      </c>
      <c r="L580" s="42" t="s">
        <v>2898</v>
      </c>
      <c r="M580" s="48" t="s">
        <v>2900</v>
      </c>
      <c r="N580" s="55" t="s">
        <v>2716</v>
      </c>
      <c r="O580" s="1" t="s">
        <v>1709</v>
      </c>
      <c r="P580" s="1" t="s">
        <v>379</v>
      </c>
      <c r="Q580" s="1" t="s">
        <v>2718</v>
      </c>
      <c r="R580" s="181" t="s">
        <v>6688</v>
      </c>
      <c r="S580" s="1" t="s">
        <v>2866</v>
      </c>
      <c r="T580" s="1" t="s">
        <v>632</v>
      </c>
      <c r="U580" s="89" t="s">
        <v>6590</v>
      </c>
      <c r="V580" s="1" t="s">
        <v>6595</v>
      </c>
      <c r="W580" s="1" t="s">
        <v>6599</v>
      </c>
      <c r="X580" s="1" t="s">
        <v>2901</v>
      </c>
      <c r="Y580" s="1" t="s">
        <v>2904</v>
      </c>
      <c r="Z580" s="31" t="s">
        <v>634</v>
      </c>
      <c r="AA580" s="31" t="s">
        <v>635</v>
      </c>
      <c r="AB580" s="185" t="s">
        <v>6589</v>
      </c>
      <c r="AC580" s="19" t="s">
        <v>3625</v>
      </c>
      <c r="AD580" s="98">
        <v>5250</v>
      </c>
      <c r="AE580" s="1" t="s">
        <v>6604</v>
      </c>
      <c r="AF580" s="4" t="s">
        <v>6607</v>
      </c>
      <c r="AG580" s="1" t="s">
        <v>562</v>
      </c>
      <c r="AH580" s="1" t="s">
        <v>159</v>
      </c>
      <c r="AI580" s="1" t="s">
        <v>3082</v>
      </c>
      <c r="AJ580" s="1" t="s">
        <v>379</v>
      </c>
    </row>
    <row r="581" spans="1:36" ht="126" customHeight="1" x14ac:dyDescent="0.2">
      <c r="A581" s="123">
        <v>580</v>
      </c>
      <c r="B581" s="3" t="s">
        <v>2247</v>
      </c>
      <c r="C581" s="2" t="s">
        <v>2870</v>
      </c>
      <c r="D581" s="144"/>
      <c r="E581" s="183" t="s">
        <v>2894</v>
      </c>
      <c r="F581" s="168" t="s">
        <v>6588</v>
      </c>
      <c r="G581" s="22">
        <v>15</v>
      </c>
      <c r="H581" s="1" t="s">
        <v>1114</v>
      </c>
      <c r="I581" s="1" t="s">
        <v>2895</v>
      </c>
      <c r="J581" s="1" t="s">
        <v>2865</v>
      </c>
      <c r="K581" s="1" t="s">
        <v>6603</v>
      </c>
      <c r="L581" s="42" t="s">
        <v>221</v>
      </c>
      <c r="M581" s="48" t="s">
        <v>2899</v>
      </c>
      <c r="N581" s="55" t="s">
        <v>2717</v>
      </c>
      <c r="O581" s="1" t="s">
        <v>1709</v>
      </c>
      <c r="P581" s="1" t="s">
        <v>379</v>
      </c>
      <c r="Q581" s="1" t="s">
        <v>2718</v>
      </c>
      <c r="R581" s="181" t="s">
        <v>6688</v>
      </c>
      <c r="S581" s="1" t="s">
        <v>2866</v>
      </c>
      <c r="T581" s="1" t="s">
        <v>632</v>
      </c>
      <c r="U581" s="89" t="s">
        <v>6591</v>
      </c>
      <c r="V581" s="4">
        <v>128</v>
      </c>
      <c r="W581" s="1" t="s">
        <v>6600</v>
      </c>
      <c r="X581" s="1" t="s">
        <v>2901</v>
      </c>
      <c r="Y581" s="1" t="s">
        <v>2903</v>
      </c>
      <c r="Z581" s="31" t="s">
        <v>634</v>
      </c>
      <c r="AA581" s="31" t="s">
        <v>635</v>
      </c>
      <c r="AB581" s="185" t="s">
        <v>6589</v>
      </c>
      <c r="AC581" s="19" t="s">
        <v>3625</v>
      </c>
      <c r="AD581" s="98">
        <v>6350</v>
      </c>
      <c r="AE581" s="1" t="s">
        <v>6604</v>
      </c>
      <c r="AF581" s="4" t="s">
        <v>6608</v>
      </c>
      <c r="AG581" s="1" t="s">
        <v>562</v>
      </c>
      <c r="AH581" s="1" t="s">
        <v>159</v>
      </c>
      <c r="AI581" s="1" t="s">
        <v>3082</v>
      </c>
      <c r="AJ581" s="1" t="s">
        <v>379</v>
      </c>
    </row>
    <row r="582" spans="1:36" ht="126" customHeight="1" x14ac:dyDescent="0.2">
      <c r="A582" s="123">
        <v>581</v>
      </c>
      <c r="B582" s="3" t="s">
        <v>2874</v>
      </c>
      <c r="C582" s="2" t="s">
        <v>2872</v>
      </c>
      <c r="D582" s="144"/>
      <c r="E582" s="106" t="s">
        <v>5859</v>
      </c>
      <c r="F582" s="168" t="s">
        <v>5860</v>
      </c>
      <c r="G582" s="22">
        <v>15</v>
      </c>
      <c r="H582" s="1" t="s">
        <v>1036</v>
      </c>
      <c r="I582" s="1" t="s">
        <v>6159</v>
      </c>
      <c r="J582" s="1" t="s">
        <v>425</v>
      </c>
      <c r="K582" s="1" t="s">
        <v>2736</v>
      </c>
      <c r="L582" s="42" t="s">
        <v>2737</v>
      </c>
      <c r="M582" s="48">
        <v>-17</v>
      </c>
      <c r="N582" s="55" t="s">
        <v>2946</v>
      </c>
      <c r="O582" s="1" t="s">
        <v>421</v>
      </c>
      <c r="P582" s="1" t="s">
        <v>2738</v>
      </c>
      <c r="Q582" s="1" t="s">
        <v>2739</v>
      </c>
      <c r="R582" s="1" t="s">
        <v>820</v>
      </c>
      <c r="S582" s="1" t="s">
        <v>4027</v>
      </c>
      <c r="T582" s="1" t="s">
        <v>632</v>
      </c>
      <c r="U582" s="89" t="s">
        <v>2873</v>
      </c>
      <c r="V582" s="1" t="s">
        <v>2951</v>
      </c>
      <c r="W582" s="1" t="s">
        <v>2871</v>
      </c>
      <c r="X582" s="1" t="s">
        <v>170</v>
      </c>
      <c r="Y582" s="1" t="s">
        <v>653</v>
      </c>
      <c r="Z582" s="31" t="s">
        <v>634</v>
      </c>
      <c r="AA582" s="31" t="s">
        <v>635</v>
      </c>
      <c r="AB582" s="107" t="s">
        <v>6160</v>
      </c>
      <c r="AC582" s="19" t="s">
        <v>3625</v>
      </c>
      <c r="AD582" s="98">
        <v>10150</v>
      </c>
      <c r="AE582" s="4" t="s">
        <v>6161</v>
      </c>
      <c r="AF582" s="4" t="s">
        <v>5864</v>
      </c>
      <c r="AG582" s="1" t="s">
        <v>1491</v>
      </c>
      <c r="AH582" s="1" t="s">
        <v>429</v>
      </c>
      <c r="AI582" s="1" t="s">
        <v>3082</v>
      </c>
      <c r="AJ582" s="1" t="s">
        <v>379</v>
      </c>
    </row>
    <row r="583" spans="1:36" ht="126" customHeight="1" x14ac:dyDescent="0.2">
      <c r="A583" s="123">
        <v>582</v>
      </c>
      <c r="B583" s="3" t="s">
        <v>2954</v>
      </c>
      <c r="C583" s="2" t="s">
        <v>2955</v>
      </c>
      <c r="D583" s="144"/>
      <c r="E583" s="108" t="s">
        <v>2956</v>
      </c>
      <c r="F583" s="168" t="s">
        <v>2957</v>
      </c>
      <c r="G583" s="22">
        <v>5</v>
      </c>
      <c r="H583" s="1" t="s">
        <v>2958</v>
      </c>
      <c r="I583" s="1" t="s">
        <v>2966</v>
      </c>
      <c r="J583" s="1" t="s">
        <v>2959</v>
      </c>
      <c r="K583" s="1" t="s">
        <v>2960</v>
      </c>
      <c r="L583" s="42" t="s">
        <v>1025</v>
      </c>
      <c r="M583" s="48">
        <v>-15</v>
      </c>
      <c r="N583" s="55" t="s">
        <v>195</v>
      </c>
      <c r="O583" s="1" t="s">
        <v>1709</v>
      </c>
      <c r="P583" s="1" t="s">
        <v>2961</v>
      </c>
      <c r="Q583" s="1" t="s">
        <v>2962</v>
      </c>
      <c r="R583" s="1" t="s">
        <v>820</v>
      </c>
      <c r="S583" s="1" t="s">
        <v>590</v>
      </c>
      <c r="T583" s="1" t="s">
        <v>632</v>
      </c>
      <c r="U583" s="89" t="s">
        <v>724</v>
      </c>
      <c r="V583" s="1" t="s">
        <v>2967</v>
      </c>
      <c r="W583" s="1" t="s">
        <v>505</v>
      </c>
      <c r="X583" s="1" t="s">
        <v>2968</v>
      </c>
      <c r="Y583" s="1" t="s">
        <v>1031</v>
      </c>
      <c r="Z583" s="31" t="s">
        <v>634</v>
      </c>
      <c r="AA583" s="31" t="s">
        <v>635</v>
      </c>
      <c r="AB583" s="1" t="s">
        <v>2963</v>
      </c>
      <c r="AC583" s="1" t="s">
        <v>3670</v>
      </c>
      <c r="AD583" s="98">
        <v>5583.61204</v>
      </c>
      <c r="AE583" s="1" t="s">
        <v>2964</v>
      </c>
      <c r="AF583" s="4" t="s">
        <v>5465</v>
      </c>
      <c r="AG583" s="110" t="s">
        <v>2965</v>
      </c>
      <c r="AH583" s="1" t="s">
        <v>1597</v>
      </c>
      <c r="AI583" s="1" t="s">
        <v>3082</v>
      </c>
      <c r="AJ583" s="1" t="s">
        <v>379</v>
      </c>
    </row>
    <row r="584" spans="1:36" ht="126" customHeight="1" x14ac:dyDescent="0.2">
      <c r="A584" s="123">
        <v>583</v>
      </c>
      <c r="B584" s="3" t="s">
        <v>2969</v>
      </c>
      <c r="C584" s="2" t="s">
        <v>2970</v>
      </c>
      <c r="D584" s="144"/>
      <c r="E584" s="108" t="s">
        <v>2971</v>
      </c>
      <c r="F584" s="168" t="s">
        <v>2972</v>
      </c>
      <c r="G584" s="22">
        <v>6</v>
      </c>
      <c r="H584" s="1" t="s">
        <v>1161</v>
      </c>
      <c r="I584" s="3" t="s">
        <v>5664</v>
      </c>
      <c r="J584" s="1" t="s">
        <v>350</v>
      </c>
      <c r="K584" s="1" t="s">
        <v>2973</v>
      </c>
      <c r="L584" s="42" t="s">
        <v>2974</v>
      </c>
      <c r="M584" s="48">
        <v>-141</v>
      </c>
      <c r="N584" s="55" t="s">
        <v>2975</v>
      </c>
      <c r="O584" s="1" t="s">
        <v>2976</v>
      </c>
      <c r="P584" s="1" t="s">
        <v>379</v>
      </c>
      <c r="Q584" s="1" t="s">
        <v>379</v>
      </c>
      <c r="R584" s="1" t="s">
        <v>1507</v>
      </c>
      <c r="S584" s="1" t="s">
        <v>1508</v>
      </c>
      <c r="T584" s="1" t="s">
        <v>275</v>
      </c>
      <c r="U584" s="89" t="s">
        <v>379</v>
      </c>
      <c r="V584" s="1" t="s">
        <v>379</v>
      </c>
      <c r="W584" s="1" t="s">
        <v>379</v>
      </c>
      <c r="X584" s="1" t="s">
        <v>1954</v>
      </c>
      <c r="Y584" s="1" t="s">
        <v>1768</v>
      </c>
      <c r="Z584" s="31" t="s">
        <v>6625</v>
      </c>
      <c r="AA584" s="31" t="s">
        <v>1989</v>
      </c>
      <c r="AB584" s="102" t="s">
        <v>2977</v>
      </c>
      <c r="AC584" s="1" t="s">
        <v>1132</v>
      </c>
      <c r="AD584" s="98">
        <v>7233.2775919732449</v>
      </c>
      <c r="AE584" s="1" t="s">
        <v>2978</v>
      </c>
      <c r="AF584" s="4" t="s">
        <v>5466</v>
      </c>
      <c r="AG584" s="1" t="s">
        <v>1596</v>
      </c>
      <c r="AH584" s="1" t="s">
        <v>174</v>
      </c>
      <c r="AI584" s="1" t="s">
        <v>3082</v>
      </c>
      <c r="AJ584" s="1" t="s">
        <v>379</v>
      </c>
    </row>
    <row r="585" spans="1:36" ht="126" customHeight="1" x14ac:dyDescent="0.2">
      <c r="A585" s="123">
        <v>584</v>
      </c>
      <c r="B585" s="3" t="s">
        <v>657</v>
      </c>
      <c r="C585" s="2" t="s">
        <v>3158</v>
      </c>
      <c r="D585" s="144"/>
      <c r="E585" s="108" t="s">
        <v>6148</v>
      </c>
      <c r="F585" s="168" t="s">
        <v>3178</v>
      </c>
      <c r="G585" s="22">
        <v>17</v>
      </c>
      <c r="H585" s="1" t="s">
        <v>1036</v>
      </c>
      <c r="I585" s="1" t="s">
        <v>3164</v>
      </c>
      <c r="J585" s="1" t="s">
        <v>3146</v>
      </c>
      <c r="K585" s="5" t="s">
        <v>3159</v>
      </c>
      <c r="L585" s="42" t="s">
        <v>3156</v>
      </c>
      <c r="M585" s="48" t="s">
        <v>3175</v>
      </c>
      <c r="N585" s="55" t="s">
        <v>3187</v>
      </c>
      <c r="O585" s="1" t="s">
        <v>1709</v>
      </c>
      <c r="P585" s="1" t="s">
        <v>286</v>
      </c>
      <c r="Q585" s="1" t="s">
        <v>774</v>
      </c>
      <c r="R585" s="1" t="s">
        <v>2559</v>
      </c>
      <c r="S585" s="1" t="s">
        <v>590</v>
      </c>
      <c r="T585" s="1" t="s">
        <v>632</v>
      </c>
      <c r="U585" s="89" t="s">
        <v>3197</v>
      </c>
      <c r="V585" s="1" t="s">
        <v>3194</v>
      </c>
      <c r="W585" s="1" t="s">
        <v>3190</v>
      </c>
      <c r="X585" s="1" t="s">
        <v>170</v>
      </c>
      <c r="Y585" s="1" t="s">
        <v>1031</v>
      </c>
      <c r="Z585" s="31" t="s">
        <v>634</v>
      </c>
      <c r="AA585" s="31" t="s">
        <v>635</v>
      </c>
      <c r="AB585" s="102" t="s">
        <v>3148</v>
      </c>
      <c r="AC585" s="1" t="s">
        <v>3670</v>
      </c>
      <c r="AD585" s="98">
        <v>8392.9765886287623</v>
      </c>
      <c r="AE585" s="4">
        <v>232</v>
      </c>
      <c r="AF585" s="4" t="s">
        <v>5467</v>
      </c>
      <c r="AG585" s="1" t="s">
        <v>1491</v>
      </c>
      <c r="AH585" s="1" t="s">
        <v>3176</v>
      </c>
      <c r="AI585" s="106" t="s">
        <v>2207</v>
      </c>
      <c r="AJ585" s="132">
        <v>45107</v>
      </c>
    </row>
    <row r="586" spans="1:36" ht="126" customHeight="1" x14ac:dyDescent="0.2">
      <c r="A586" s="123">
        <v>585</v>
      </c>
      <c r="B586" s="3" t="s">
        <v>657</v>
      </c>
      <c r="C586" s="2" t="s">
        <v>3174</v>
      </c>
      <c r="D586" s="144"/>
      <c r="E586" s="108" t="s">
        <v>6149</v>
      </c>
      <c r="F586" s="168" t="s">
        <v>3178</v>
      </c>
      <c r="G586" s="22">
        <v>20</v>
      </c>
      <c r="H586" s="1" t="s">
        <v>1036</v>
      </c>
      <c r="I586" s="1" t="s">
        <v>3164</v>
      </c>
      <c r="J586" s="1" t="s">
        <v>3146</v>
      </c>
      <c r="K586" s="5" t="s">
        <v>3159</v>
      </c>
      <c r="L586" s="42" t="s">
        <v>3156</v>
      </c>
      <c r="M586" s="48" t="s">
        <v>3175</v>
      </c>
      <c r="N586" s="55" t="s">
        <v>3187</v>
      </c>
      <c r="O586" s="1" t="s">
        <v>1709</v>
      </c>
      <c r="P586" s="1" t="s">
        <v>286</v>
      </c>
      <c r="Q586" s="1" t="s">
        <v>774</v>
      </c>
      <c r="R586" s="1" t="s">
        <v>2559</v>
      </c>
      <c r="S586" s="1" t="s">
        <v>590</v>
      </c>
      <c r="T586" s="1" t="s">
        <v>632</v>
      </c>
      <c r="U586" s="89" t="s">
        <v>3198</v>
      </c>
      <c r="V586" s="1" t="s">
        <v>3199</v>
      </c>
      <c r="W586" s="1" t="s">
        <v>3191</v>
      </c>
      <c r="X586" s="1" t="s">
        <v>170</v>
      </c>
      <c r="Y586" s="1" t="s">
        <v>171</v>
      </c>
      <c r="Z586" s="31" t="s">
        <v>634</v>
      </c>
      <c r="AA586" s="31" t="s">
        <v>635</v>
      </c>
      <c r="AB586" s="102" t="s">
        <v>3148</v>
      </c>
      <c r="AC586" s="19" t="s">
        <v>3625</v>
      </c>
      <c r="AD586" s="98">
        <v>8785.1170568561884</v>
      </c>
      <c r="AE586" s="4">
        <v>242</v>
      </c>
      <c r="AF586" s="4" t="s">
        <v>5468</v>
      </c>
      <c r="AG586" s="1" t="s">
        <v>1491</v>
      </c>
      <c r="AH586" s="1" t="s">
        <v>3176</v>
      </c>
      <c r="AI586" s="106" t="s">
        <v>2207</v>
      </c>
      <c r="AJ586" s="132">
        <v>45107</v>
      </c>
    </row>
    <row r="587" spans="1:36" ht="126" customHeight="1" x14ac:dyDescent="0.2">
      <c r="A587" s="123">
        <v>586</v>
      </c>
      <c r="B587" s="69" t="s">
        <v>657</v>
      </c>
      <c r="C587" s="2" t="s">
        <v>2990</v>
      </c>
      <c r="D587" s="149"/>
      <c r="E587" s="108" t="s">
        <v>2979</v>
      </c>
      <c r="F587" s="170" t="s">
        <v>6365</v>
      </c>
      <c r="G587" s="24">
        <v>5</v>
      </c>
      <c r="H587" s="19" t="s">
        <v>1161</v>
      </c>
      <c r="I587" s="19" t="s">
        <v>5665</v>
      </c>
      <c r="J587" s="19" t="s">
        <v>2755</v>
      </c>
      <c r="K587" s="19" t="s">
        <v>2756</v>
      </c>
      <c r="L587" s="44" t="s">
        <v>2757</v>
      </c>
      <c r="M587" s="50">
        <v>-118</v>
      </c>
      <c r="N587" s="57" t="s">
        <v>2758</v>
      </c>
      <c r="O587" s="19" t="s">
        <v>3011</v>
      </c>
      <c r="P587" s="19" t="s">
        <v>379</v>
      </c>
      <c r="Q587" s="19" t="s">
        <v>379</v>
      </c>
      <c r="R587" s="19" t="s">
        <v>3010</v>
      </c>
      <c r="S587" s="19" t="s">
        <v>3061</v>
      </c>
      <c r="T587" s="19" t="s">
        <v>275</v>
      </c>
      <c r="U587" s="116" t="s">
        <v>379</v>
      </c>
      <c r="V587" s="19" t="s">
        <v>379</v>
      </c>
      <c r="W587" s="19" t="s">
        <v>379</v>
      </c>
      <c r="X587" s="19" t="s">
        <v>1085</v>
      </c>
      <c r="Y587" s="19" t="s">
        <v>3000</v>
      </c>
      <c r="Z587" s="31" t="s">
        <v>6625</v>
      </c>
      <c r="AA587" s="31" t="s">
        <v>635</v>
      </c>
      <c r="AB587" s="106" t="s">
        <v>4645</v>
      </c>
      <c r="AC587" s="19" t="s">
        <v>3669</v>
      </c>
      <c r="AD587" s="98">
        <v>3768.3946488294314</v>
      </c>
      <c r="AE587" s="19" t="s">
        <v>3075</v>
      </c>
      <c r="AF587" s="4" t="s">
        <v>5469</v>
      </c>
      <c r="AG587" s="19" t="s">
        <v>3062</v>
      </c>
      <c r="AH587" s="50" t="s">
        <v>2999</v>
      </c>
      <c r="AI587" s="136" t="s">
        <v>3082</v>
      </c>
      <c r="AJ587" s="137" t="s">
        <v>379</v>
      </c>
    </row>
    <row r="588" spans="1:36" ht="126" customHeight="1" x14ac:dyDescent="0.2">
      <c r="A588" s="123">
        <v>587</v>
      </c>
      <c r="B588" s="69" t="s">
        <v>657</v>
      </c>
      <c r="C588" s="2" t="s">
        <v>2991</v>
      </c>
      <c r="D588" s="149"/>
      <c r="E588" s="108" t="s">
        <v>2980</v>
      </c>
      <c r="F588" s="170" t="s">
        <v>6365</v>
      </c>
      <c r="G588" s="24">
        <v>5</v>
      </c>
      <c r="H588" s="19" t="s">
        <v>1161</v>
      </c>
      <c r="I588" s="19" t="s">
        <v>5666</v>
      </c>
      <c r="J588" s="19" t="s">
        <v>2755</v>
      </c>
      <c r="K588" s="19" t="s">
        <v>2760</v>
      </c>
      <c r="L588" s="44" t="s">
        <v>2698</v>
      </c>
      <c r="M588" s="50" t="s">
        <v>3063</v>
      </c>
      <c r="N588" s="57" t="s">
        <v>2759</v>
      </c>
      <c r="O588" s="19" t="s">
        <v>3011</v>
      </c>
      <c r="P588" s="19" t="s">
        <v>379</v>
      </c>
      <c r="Q588" s="19" t="s">
        <v>379</v>
      </c>
      <c r="R588" s="19" t="s">
        <v>3010</v>
      </c>
      <c r="S588" s="19" t="s">
        <v>3061</v>
      </c>
      <c r="T588" s="19" t="s">
        <v>275</v>
      </c>
      <c r="U588" s="116" t="s">
        <v>379</v>
      </c>
      <c r="V588" s="19" t="s">
        <v>379</v>
      </c>
      <c r="W588" s="19" t="s">
        <v>379</v>
      </c>
      <c r="X588" s="19" t="s">
        <v>1085</v>
      </c>
      <c r="Y588" s="19" t="s">
        <v>3001</v>
      </c>
      <c r="Z588" s="31" t="s">
        <v>6625</v>
      </c>
      <c r="AA588" s="31" t="s">
        <v>635</v>
      </c>
      <c r="AB588" s="106" t="s">
        <v>4645</v>
      </c>
      <c r="AC588" s="19" t="s">
        <v>3669</v>
      </c>
      <c r="AD588" s="98">
        <v>4466.5551839464888</v>
      </c>
      <c r="AE588" s="19" t="s">
        <v>3075</v>
      </c>
      <c r="AF588" s="4" t="s">
        <v>5470</v>
      </c>
      <c r="AG588" s="19" t="s">
        <v>3062</v>
      </c>
      <c r="AH588" s="50" t="s">
        <v>2999</v>
      </c>
      <c r="AI588" s="108" t="s">
        <v>3082</v>
      </c>
      <c r="AJ588" s="132" t="s">
        <v>379</v>
      </c>
    </row>
    <row r="589" spans="1:36" ht="126" customHeight="1" x14ac:dyDescent="0.2">
      <c r="A589" s="123">
        <v>588</v>
      </c>
      <c r="B589" s="69" t="s">
        <v>657</v>
      </c>
      <c r="C589" s="2" t="s">
        <v>2753</v>
      </c>
      <c r="D589" s="149"/>
      <c r="E589" s="108" t="s">
        <v>2981</v>
      </c>
      <c r="F589" s="170" t="s">
        <v>6365</v>
      </c>
      <c r="G589" s="24">
        <v>7</v>
      </c>
      <c r="H589" s="19" t="s">
        <v>1161</v>
      </c>
      <c r="I589" s="19" t="s">
        <v>5667</v>
      </c>
      <c r="J589" s="19" t="s">
        <v>2755</v>
      </c>
      <c r="K589" s="19" t="s">
        <v>2761</v>
      </c>
      <c r="L589" s="44" t="s">
        <v>2437</v>
      </c>
      <c r="M589" s="50" t="s">
        <v>3063</v>
      </c>
      <c r="N589" s="57" t="s">
        <v>2762</v>
      </c>
      <c r="O589" s="19" t="s">
        <v>3011</v>
      </c>
      <c r="P589" s="19" t="s">
        <v>379</v>
      </c>
      <c r="Q589" s="19" t="s">
        <v>379</v>
      </c>
      <c r="R589" s="19" t="s">
        <v>3010</v>
      </c>
      <c r="S589" s="19" t="s">
        <v>3061</v>
      </c>
      <c r="T589" s="19" t="s">
        <v>275</v>
      </c>
      <c r="U589" s="116" t="s">
        <v>379</v>
      </c>
      <c r="V589" s="19" t="s">
        <v>379</v>
      </c>
      <c r="W589" s="19" t="s">
        <v>379</v>
      </c>
      <c r="X589" s="19" t="s">
        <v>1085</v>
      </c>
      <c r="Y589" s="19" t="s">
        <v>3002</v>
      </c>
      <c r="Z589" s="31" t="s">
        <v>6625</v>
      </c>
      <c r="AA589" s="31" t="s">
        <v>635</v>
      </c>
      <c r="AB589" s="106" t="s">
        <v>4645</v>
      </c>
      <c r="AC589" s="19" t="s">
        <v>3669</v>
      </c>
      <c r="AD589" s="98">
        <v>4464.0468227424753</v>
      </c>
      <c r="AE589" s="19" t="s">
        <v>2174</v>
      </c>
      <c r="AF589" s="4" t="s">
        <v>5471</v>
      </c>
      <c r="AG589" s="19" t="s">
        <v>3062</v>
      </c>
      <c r="AH589" s="50" t="s">
        <v>2999</v>
      </c>
      <c r="AI589" s="108" t="s">
        <v>3082</v>
      </c>
      <c r="AJ589" s="132" t="s">
        <v>379</v>
      </c>
    </row>
    <row r="590" spans="1:36" ht="126" customHeight="1" x14ac:dyDescent="0.2">
      <c r="A590" s="123">
        <v>589</v>
      </c>
      <c r="B590" s="69" t="s">
        <v>657</v>
      </c>
      <c r="C590" s="2" t="s">
        <v>2754</v>
      </c>
      <c r="D590" s="149"/>
      <c r="E590" s="108" t="s">
        <v>2981</v>
      </c>
      <c r="F590" s="170" t="s">
        <v>6365</v>
      </c>
      <c r="G590" s="24">
        <v>7</v>
      </c>
      <c r="H590" s="19" t="s">
        <v>1161</v>
      </c>
      <c r="I590" s="19" t="s">
        <v>5668</v>
      </c>
      <c r="J590" s="19" t="s">
        <v>2755</v>
      </c>
      <c r="K590" s="19" t="s">
        <v>2763</v>
      </c>
      <c r="L590" s="44" t="s">
        <v>2437</v>
      </c>
      <c r="M590" s="50" t="s">
        <v>3063</v>
      </c>
      <c r="N590" s="57" t="s">
        <v>2764</v>
      </c>
      <c r="O590" s="19" t="s">
        <v>3011</v>
      </c>
      <c r="P590" s="19" t="s">
        <v>379</v>
      </c>
      <c r="Q590" s="19" t="s">
        <v>379</v>
      </c>
      <c r="R590" s="19" t="s">
        <v>3010</v>
      </c>
      <c r="S590" s="19" t="s">
        <v>3061</v>
      </c>
      <c r="T590" s="19" t="s">
        <v>275</v>
      </c>
      <c r="U590" s="116" t="s">
        <v>379</v>
      </c>
      <c r="V590" s="19" t="s">
        <v>379</v>
      </c>
      <c r="W590" s="19" t="s">
        <v>379</v>
      </c>
      <c r="X590" s="19" t="s">
        <v>1085</v>
      </c>
      <c r="Y590" s="19" t="s">
        <v>3000</v>
      </c>
      <c r="Z590" s="31" t="s">
        <v>6625</v>
      </c>
      <c r="AA590" s="31" t="s">
        <v>635</v>
      </c>
      <c r="AB590" s="106" t="s">
        <v>4645</v>
      </c>
      <c r="AC590" s="19" t="s">
        <v>3669</v>
      </c>
      <c r="AD590" s="98">
        <v>4464.0468227424753</v>
      </c>
      <c r="AE590" s="19" t="s">
        <v>2174</v>
      </c>
      <c r="AF590" s="4" t="s">
        <v>5472</v>
      </c>
      <c r="AG590" s="19" t="s">
        <v>3062</v>
      </c>
      <c r="AH590" s="50" t="s">
        <v>2999</v>
      </c>
      <c r="AI590" s="108" t="s">
        <v>3082</v>
      </c>
      <c r="AJ590" s="132" t="s">
        <v>379</v>
      </c>
    </row>
    <row r="591" spans="1:36" ht="126" customHeight="1" x14ac:dyDescent="0.2">
      <c r="A591" s="123">
        <v>590</v>
      </c>
      <c r="B591" s="69" t="s">
        <v>657</v>
      </c>
      <c r="C591" s="2" t="s">
        <v>2992</v>
      </c>
      <c r="D591" s="149"/>
      <c r="E591" s="108" t="s">
        <v>2982</v>
      </c>
      <c r="F591" s="170" t="s">
        <v>6365</v>
      </c>
      <c r="G591" s="24">
        <v>10</v>
      </c>
      <c r="H591" s="19" t="s">
        <v>1161</v>
      </c>
      <c r="I591" s="19" t="s">
        <v>5669</v>
      </c>
      <c r="J591" s="19" t="s">
        <v>2755</v>
      </c>
      <c r="K591" s="19" t="s">
        <v>2765</v>
      </c>
      <c r="L591" s="44" t="s">
        <v>2766</v>
      </c>
      <c r="M591" s="50" t="s">
        <v>3063</v>
      </c>
      <c r="N591" s="57" t="s">
        <v>2769</v>
      </c>
      <c r="O591" s="19" t="s">
        <v>3012</v>
      </c>
      <c r="P591" s="19" t="s">
        <v>379</v>
      </c>
      <c r="Q591" s="19" t="s">
        <v>379</v>
      </c>
      <c r="R591" s="19" t="s">
        <v>3010</v>
      </c>
      <c r="S591" s="19" t="s">
        <v>3061</v>
      </c>
      <c r="T591" s="19" t="s">
        <v>275</v>
      </c>
      <c r="U591" s="116" t="s">
        <v>379</v>
      </c>
      <c r="V591" s="19" t="s">
        <v>379</v>
      </c>
      <c r="W591" s="19" t="s">
        <v>379</v>
      </c>
      <c r="X591" s="19" t="s">
        <v>1085</v>
      </c>
      <c r="Y591" s="19" t="s">
        <v>3003</v>
      </c>
      <c r="Z591" s="31" t="s">
        <v>6625</v>
      </c>
      <c r="AA591" s="31" t="s">
        <v>635</v>
      </c>
      <c r="AB591" s="106" t="s">
        <v>4645</v>
      </c>
      <c r="AC591" s="19" t="s">
        <v>3669</v>
      </c>
      <c r="AD591" s="98">
        <v>6969.0635451505023</v>
      </c>
      <c r="AE591" s="19" t="s">
        <v>2174</v>
      </c>
      <c r="AF591" s="4" t="s">
        <v>5473</v>
      </c>
      <c r="AG591" s="19" t="s">
        <v>3062</v>
      </c>
      <c r="AH591" s="50" t="s">
        <v>2999</v>
      </c>
      <c r="AI591" s="108" t="s">
        <v>3082</v>
      </c>
      <c r="AJ591" s="132" t="s">
        <v>379</v>
      </c>
    </row>
    <row r="592" spans="1:36" ht="126" customHeight="1" x14ac:dyDescent="0.2">
      <c r="A592" s="123">
        <v>591</v>
      </c>
      <c r="B592" s="69" t="s">
        <v>657</v>
      </c>
      <c r="C592" s="2" t="s">
        <v>2993</v>
      </c>
      <c r="D592" s="149"/>
      <c r="E592" s="108" t="s">
        <v>2983</v>
      </c>
      <c r="F592" s="170" t="s">
        <v>6365</v>
      </c>
      <c r="G592" s="24">
        <v>10</v>
      </c>
      <c r="H592" s="19" t="s">
        <v>1161</v>
      </c>
      <c r="I592" s="19" t="s">
        <v>5670</v>
      </c>
      <c r="J592" s="19" t="s">
        <v>2755</v>
      </c>
      <c r="K592" s="19" t="s">
        <v>2774</v>
      </c>
      <c r="L592" s="44" t="s">
        <v>2767</v>
      </c>
      <c r="M592" s="50" t="s">
        <v>3063</v>
      </c>
      <c r="N592" s="57" t="s">
        <v>2768</v>
      </c>
      <c r="O592" s="19" t="s">
        <v>3013</v>
      </c>
      <c r="P592" s="19" t="s">
        <v>379</v>
      </c>
      <c r="Q592" s="19" t="s">
        <v>379</v>
      </c>
      <c r="R592" s="19" t="s">
        <v>3010</v>
      </c>
      <c r="S592" s="19" t="s">
        <v>3061</v>
      </c>
      <c r="T592" s="19" t="s">
        <v>275</v>
      </c>
      <c r="U592" s="116" t="s">
        <v>379</v>
      </c>
      <c r="V592" s="19" t="s">
        <v>379</v>
      </c>
      <c r="W592" s="19" t="s">
        <v>379</v>
      </c>
      <c r="X592" s="19" t="s">
        <v>1085</v>
      </c>
      <c r="Y592" s="19" t="s">
        <v>3003</v>
      </c>
      <c r="Z592" s="31" t="s">
        <v>6625</v>
      </c>
      <c r="AA592" s="31" t="s">
        <v>635</v>
      </c>
      <c r="AB592" s="106" t="s">
        <v>4645</v>
      </c>
      <c r="AC592" s="19" t="s">
        <v>3669</v>
      </c>
      <c r="AD592" s="98">
        <v>6969.0635451505023</v>
      </c>
      <c r="AE592" s="19" t="s">
        <v>2174</v>
      </c>
      <c r="AF592" s="4" t="s">
        <v>5474</v>
      </c>
      <c r="AG592" s="19" t="s">
        <v>3062</v>
      </c>
      <c r="AH592" s="50" t="s">
        <v>2999</v>
      </c>
      <c r="AI592" s="108" t="s">
        <v>3082</v>
      </c>
      <c r="AJ592" s="132" t="s">
        <v>379</v>
      </c>
    </row>
    <row r="593" spans="1:36" ht="126" customHeight="1" x14ac:dyDescent="0.2">
      <c r="A593" s="123">
        <v>592</v>
      </c>
      <c r="B593" s="69" t="s">
        <v>657</v>
      </c>
      <c r="C593" s="2" t="s">
        <v>2994</v>
      </c>
      <c r="D593" s="149"/>
      <c r="E593" s="108" t="s">
        <v>2984</v>
      </c>
      <c r="F593" s="170" t="s">
        <v>6365</v>
      </c>
      <c r="G593" s="24">
        <v>12</v>
      </c>
      <c r="H593" s="19" t="s">
        <v>1161</v>
      </c>
      <c r="I593" s="19" t="s">
        <v>5671</v>
      </c>
      <c r="J593" s="19" t="s">
        <v>2755</v>
      </c>
      <c r="K593" s="19" t="s">
        <v>2771</v>
      </c>
      <c r="L593" s="44" t="s">
        <v>2772</v>
      </c>
      <c r="M593" s="50" t="s">
        <v>3063</v>
      </c>
      <c r="N593" s="57" t="s">
        <v>2770</v>
      </c>
      <c r="O593" s="19" t="s">
        <v>3012</v>
      </c>
      <c r="P593" s="19" t="s">
        <v>379</v>
      </c>
      <c r="Q593" s="19" t="s">
        <v>379</v>
      </c>
      <c r="R593" s="19" t="s">
        <v>3010</v>
      </c>
      <c r="S593" s="19" t="s">
        <v>3061</v>
      </c>
      <c r="T593" s="19" t="s">
        <v>275</v>
      </c>
      <c r="U593" s="116" t="s">
        <v>379</v>
      </c>
      <c r="V593" s="19" t="s">
        <v>379</v>
      </c>
      <c r="W593" s="19" t="s">
        <v>379</v>
      </c>
      <c r="X593" s="19" t="s">
        <v>1085</v>
      </c>
      <c r="Y593" s="19" t="s">
        <v>3004</v>
      </c>
      <c r="Z593" s="31" t="s">
        <v>6625</v>
      </c>
      <c r="AA593" s="31" t="s">
        <v>635</v>
      </c>
      <c r="AB593" s="106" t="s">
        <v>4645</v>
      </c>
      <c r="AC593" s="19" t="s">
        <v>3669</v>
      </c>
      <c r="AD593" s="98">
        <v>8604.5150501672251</v>
      </c>
      <c r="AE593" s="19" t="s">
        <v>2788</v>
      </c>
      <c r="AF593" s="4" t="s">
        <v>5475</v>
      </c>
      <c r="AG593" s="19" t="s">
        <v>3062</v>
      </c>
      <c r="AH593" s="50" t="s">
        <v>2999</v>
      </c>
      <c r="AI593" s="108" t="s">
        <v>3082</v>
      </c>
      <c r="AJ593" s="132" t="s">
        <v>379</v>
      </c>
    </row>
    <row r="594" spans="1:36" ht="126" customHeight="1" x14ac:dyDescent="0.2">
      <c r="A594" s="123">
        <v>593</v>
      </c>
      <c r="B594" s="69" t="s">
        <v>657</v>
      </c>
      <c r="C594" s="2" t="s">
        <v>2995</v>
      </c>
      <c r="D594" s="149"/>
      <c r="E594" s="108" t="s">
        <v>2985</v>
      </c>
      <c r="F594" s="170" t="s">
        <v>6365</v>
      </c>
      <c r="G594" s="24">
        <v>12</v>
      </c>
      <c r="H594" s="19" t="s">
        <v>1161</v>
      </c>
      <c r="I594" s="19" t="s">
        <v>5672</v>
      </c>
      <c r="J594" s="19" t="s">
        <v>2755</v>
      </c>
      <c r="K594" s="19" t="s">
        <v>2773</v>
      </c>
      <c r="L594" s="44" t="s">
        <v>2775</v>
      </c>
      <c r="M594" s="50" t="s">
        <v>3063</v>
      </c>
      <c r="N594" s="57" t="s">
        <v>2776</v>
      </c>
      <c r="O594" s="19" t="s">
        <v>3013</v>
      </c>
      <c r="P594" s="19" t="s">
        <v>379</v>
      </c>
      <c r="Q594" s="19" t="s">
        <v>379</v>
      </c>
      <c r="R594" s="19" t="s">
        <v>3010</v>
      </c>
      <c r="S594" s="19" t="s">
        <v>3061</v>
      </c>
      <c r="T594" s="19" t="s">
        <v>275</v>
      </c>
      <c r="U594" s="116" t="s">
        <v>379</v>
      </c>
      <c r="V594" s="19" t="s">
        <v>379</v>
      </c>
      <c r="W594" s="19" t="s">
        <v>379</v>
      </c>
      <c r="X594" s="19" t="s">
        <v>1085</v>
      </c>
      <c r="Y594" s="19" t="s">
        <v>3005</v>
      </c>
      <c r="Z594" s="31" t="s">
        <v>6625</v>
      </c>
      <c r="AA594" s="31" t="s">
        <v>635</v>
      </c>
      <c r="AB594" s="106" t="s">
        <v>4645</v>
      </c>
      <c r="AC594" s="19" t="s">
        <v>3669</v>
      </c>
      <c r="AD594" s="98">
        <v>8604.5150501672251</v>
      </c>
      <c r="AE594" s="19" t="s">
        <v>2788</v>
      </c>
      <c r="AF594" s="4" t="s">
        <v>5476</v>
      </c>
      <c r="AG594" s="19" t="s">
        <v>3062</v>
      </c>
      <c r="AH594" s="50" t="s">
        <v>2999</v>
      </c>
      <c r="AI594" s="108" t="s">
        <v>3082</v>
      </c>
      <c r="AJ594" s="132" t="s">
        <v>379</v>
      </c>
    </row>
    <row r="595" spans="1:36" ht="126" customHeight="1" x14ac:dyDescent="0.2">
      <c r="A595" s="123">
        <v>594</v>
      </c>
      <c r="B595" s="69" t="s">
        <v>657</v>
      </c>
      <c r="C595" s="2" t="s">
        <v>2996</v>
      </c>
      <c r="D595" s="149"/>
      <c r="E595" s="108" t="s">
        <v>2986</v>
      </c>
      <c r="F595" s="170" t="s">
        <v>6365</v>
      </c>
      <c r="G595" s="24">
        <v>14</v>
      </c>
      <c r="H595" s="19" t="s">
        <v>1161</v>
      </c>
      <c r="I595" s="19" t="s">
        <v>5673</v>
      </c>
      <c r="J595" s="19" t="s">
        <v>2755</v>
      </c>
      <c r="K595" s="19" t="s">
        <v>2777</v>
      </c>
      <c r="L595" s="44" t="s">
        <v>2772</v>
      </c>
      <c r="M595" s="50" t="s">
        <v>3063</v>
      </c>
      <c r="N595" s="57" t="s">
        <v>2778</v>
      </c>
      <c r="O595" s="19" t="s">
        <v>3012</v>
      </c>
      <c r="P595" s="19" t="s">
        <v>379</v>
      </c>
      <c r="Q595" s="19" t="s">
        <v>379</v>
      </c>
      <c r="R595" s="19" t="s">
        <v>3010</v>
      </c>
      <c r="S595" s="19" t="s">
        <v>3061</v>
      </c>
      <c r="T595" s="19" t="s">
        <v>275</v>
      </c>
      <c r="U595" s="116" t="s">
        <v>379</v>
      </c>
      <c r="V595" s="19" t="s">
        <v>379</v>
      </c>
      <c r="W595" s="19" t="s">
        <v>379</v>
      </c>
      <c r="X595" s="19" t="s">
        <v>1085</v>
      </c>
      <c r="Y595" s="19" t="s">
        <v>3006</v>
      </c>
      <c r="Z595" s="31" t="s">
        <v>6625</v>
      </c>
      <c r="AA595" s="31" t="s">
        <v>635</v>
      </c>
      <c r="AB595" s="106" t="s">
        <v>4645</v>
      </c>
      <c r="AC595" s="19" t="s">
        <v>3669</v>
      </c>
      <c r="AD595" s="98">
        <v>9263.3779264214045</v>
      </c>
      <c r="AE595" s="19" t="s">
        <v>2788</v>
      </c>
      <c r="AF595" s="4" t="s">
        <v>5477</v>
      </c>
      <c r="AG595" s="19" t="s">
        <v>3062</v>
      </c>
      <c r="AH595" s="50" t="s">
        <v>2999</v>
      </c>
      <c r="AI595" s="108" t="s">
        <v>3082</v>
      </c>
      <c r="AJ595" s="132" t="s">
        <v>379</v>
      </c>
    </row>
    <row r="596" spans="1:36" ht="126" customHeight="1" x14ac:dyDescent="0.2">
      <c r="A596" s="123">
        <v>595</v>
      </c>
      <c r="B596" s="69" t="s">
        <v>657</v>
      </c>
      <c r="C596" s="2" t="s">
        <v>2997</v>
      </c>
      <c r="D596" s="149"/>
      <c r="E596" s="108" t="s">
        <v>2987</v>
      </c>
      <c r="F596" s="170" t="s">
        <v>6365</v>
      </c>
      <c r="G596" s="24">
        <v>14</v>
      </c>
      <c r="H596" s="19" t="s">
        <v>1161</v>
      </c>
      <c r="I596" s="19" t="s">
        <v>5674</v>
      </c>
      <c r="J596" s="19" t="s">
        <v>2755</v>
      </c>
      <c r="K596" s="19" t="s">
        <v>2780</v>
      </c>
      <c r="L596" s="44" t="s">
        <v>2781</v>
      </c>
      <c r="M596" s="50" t="s">
        <v>3063</v>
      </c>
      <c r="N596" s="57" t="s">
        <v>2779</v>
      </c>
      <c r="O596" s="19" t="s">
        <v>3013</v>
      </c>
      <c r="P596" s="19" t="s">
        <v>379</v>
      </c>
      <c r="Q596" s="19" t="s">
        <v>379</v>
      </c>
      <c r="R596" s="19" t="s">
        <v>3010</v>
      </c>
      <c r="S596" s="19" t="s">
        <v>3061</v>
      </c>
      <c r="T596" s="19" t="s">
        <v>275</v>
      </c>
      <c r="U596" s="116" t="s">
        <v>379</v>
      </c>
      <c r="V596" s="19" t="s">
        <v>379</v>
      </c>
      <c r="W596" s="19" t="s">
        <v>379</v>
      </c>
      <c r="X596" s="19" t="s">
        <v>1085</v>
      </c>
      <c r="Y596" s="19" t="s">
        <v>3007</v>
      </c>
      <c r="Z596" s="31" t="s">
        <v>6625</v>
      </c>
      <c r="AA596" s="31" t="s">
        <v>635</v>
      </c>
      <c r="AB596" s="106" t="s">
        <v>4645</v>
      </c>
      <c r="AC596" s="19" t="s">
        <v>1132</v>
      </c>
      <c r="AD596" s="98">
        <v>9263.3779264214045</v>
      </c>
      <c r="AE596" s="19" t="s">
        <v>2788</v>
      </c>
      <c r="AF596" s="4" t="s">
        <v>5478</v>
      </c>
      <c r="AG596" s="19" t="s">
        <v>3062</v>
      </c>
      <c r="AH596" s="50" t="s">
        <v>2999</v>
      </c>
      <c r="AI596" s="108" t="s">
        <v>3082</v>
      </c>
      <c r="AJ596" s="132" t="s">
        <v>379</v>
      </c>
    </row>
    <row r="597" spans="1:36" ht="126" customHeight="1" x14ac:dyDescent="0.2">
      <c r="A597" s="123">
        <v>596</v>
      </c>
      <c r="B597" s="69" t="s">
        <v>657</v>
      </c>
      <c r="C597" s="2" t="s">
        <v>2998</v>
      </c>
      <c r="D597" s="149"/>
      <c r="E597" s="181" t="s">
        <v>2988</v>
      </c>
      <c r="F597" s="170" t="s">
        <v>6365</v>
      </c>
      <c r="G597" s="24">
        <v>18</v>
      </c>
      <c r="H597" s="19" t="s">
        <v>1161</v>
      </c>
      <c r="I597" s="19" t="s">
        <v>5675</v>
      </c>
      <c r="J597" s="19" t="s">
        <v>2755</v>
      </c>
      <c r="K597" s="19" t="s">
        <v>2782</v>
      </c>
      <c r="L597" s="44" t="s">
        <v>2783</v>
      </c>
      <c r="M597" s="50" t="s">
        <v>3063</v>
      </c>
      <c r="N597" s="57" t="s">
        <v>2790</v>
      </c>
      <c r="O597" s="19" t="s">
        <v>3014</v>
      </c>
      <c r="P597" s="19" t="s">
        <v>379</v>
      </c>
      <c r="Q597" s="19" t="s">
        <v>379</v>
      </c>
      <c r="R597" s="19" t="s">
        <v>3010</v>
      </c>
      <c r="S597" s="19" t="s">
        <v>3061</v>
      </c>
      <c r="T597" s="19" t="s">
        <v>275</v>
      </c>
      <c r="U597" s="116" t="s">
        <v>379</v>
      </c>
      <c r="V597" s="19" t="s">
        <v>379</v>
      </c>
      <c r="W597" s="19" t="s">
        <v>379</v>
      </c>
      <c r="X597" s="19" t="s">
        <v>1085</v>
      </c>
      <c r="Y597" s="19" t="s">
        <v>3005</v>
      </c>
      <c r="Z597" s="31" t="s">
        <v>6625</v>
      </c>
      <c r="AA597" s="31" t="s">
        <v>635</v>
      </c>
      <c r="AB597" s="106" t="s">
        <v>4645</v>
      </c>
      <c r="AC597" s="19" t="s">
        <v>3669</v>
      </c>
      <c r="AD597" s="98">
        <v>10363.712374581941</v>
      </c>
      <c r="AE597" s="19" t="s">
        <v>2789</v>
      </c>
      <c r="AF597" s="4" t="s">
        <v>5479</v>
      </c>
      <c r="AG597" s="19" t="s">
        <v>3062</v>
      </c>
      <c r="AH597" s="50" t="s">
        <v>2999</v>
      </c>
      <c r="AI597" s="108" t="s">
        <v>3082</v>
      </c>
      <c r="AJ597" s="132" t="s">
        <v>379</v>
      </c>
    </row>
    <row r="598" spans="1:36" ht="126" customHeight="1" x14ac:dyDescent="0.2">
      <c r="A598" s="123">
        <v>597</v>
      </c>
      <c r="B598" s="69" t="s">
        <v>657</v>
      </c>
      <c r="C598" s="2" t="s">
        <v>3210</v>
      </c>
      <c r="D598" s="149"/>
      <c r="E598" s="108" t="s">
        <v>2989</v>
      </c>
      <c r="F598" s="170" t="s">
        <v>6365</v>
      </c>
      <c r="G598" s="24">
        <v>20</v>
      </c>
      <c r="H598" s="19" t="s">
        <v>1161</v>
      </c>
      <c r="I598" s="19" t="s">
        <v>5675</v>
      </c>
      <c r="J598" s="19" t="s">
        <v>2755</v>
      </c>
      <c r="K598" s="19" t="s">
        <v>2782</v>
      </c>
      <c r="L598" s="44" t="s">
        <v>2784</v>
      </c>
      <c r="M598" s="50" t="s">
        <v>3063</v>
      </c>
      <c r="N598" s="57" t="s">
        <v>2786</v>
      </c>
      <c r="O598" s="19" t="s">
        <v>3014</v>
      </c>
      <c r="P598" s="19" t="s">
        <v>379</v>
      </c>
      <c r="Q598" s="19" t="s">
        <v>379</v>
      </c>
      <c r="R598" s="19" t="s">
        <v>3010</v>
      </c>
      <c r="S598" s="19" t="s">
        <v>3061</v>
      </c>
      <c r="T598" s="19" t="s">
        <v>275</v>
      </c>
      <c r="U598" s="116" t="s">
        <v>379</v>
      </c>
      <c r="V598" s="19" t="s">
        <v>379</v>
      </c>
      <c r="W598" s="19" t="s">
        <v>379</v>
      </c>
      <c r="X598" s="19" t="s">
        <v>1085</v>
      </c>
      <c r="Y598" s="19" t="s">
        <v>3008</v>
      </c>
      <c r="Z598" s="31" t="s">
        <v>6625</v>
      </c>
      <c r="AA598" s="31" t="s">
        <v>635</v>
      </c>
      <c r="AB598" s="106" t="s">
        <v>4645</v>
      </c>
      <c r="AC598" s="19" t="s">
        <v>3669</v>
      </c>
      <c r="AD598" s="98">
        <v>11712.374581939799</v>
      </c>
      <c r="AE598" s="19" t="s">
        <v>3076</v>
      </c>
      <c r="AF598" s="4" t="s">
        <v>5480</v>
      </c>
      <c r="AG598" s="19" t="s">
        <v>3062</v>
      </c>
      <c r="AH598" s="50" t="s">
        <v>2999</v>
      </c>
      <c r="AI598" s="108" t="s">
        <v>3082</v>
      </c>
      <c r="AJ598" s="132" t="s">
        <v>379</v>
      </c>
    </row>
    <row r="599" spans="1:36" ht="126" customHeight="1" x14ac:dyDescent="0.2">
      <c r="A599" s="123">
        <v>598</v>
      </c>
      <c r="B599" s="69" t="s">
        <v>657</v>
      </c>
      <c r="C599" s="2" t="s">
        <v>3209</v>
      </c>
      <c r="D599" s="149"/>
      <c r="E599" s="108" t="s">
        <v>2989</v>
      </c>
      <c r="F599" s="170" t="s">
        <v>6365</v>
      </c>
      <c r="G599" s="24">
        <v>20</v>
      </c>
      <c r="H599" s="19" t="s">
        <v>1161</v>
      </c>
      <c r="I599" s="19" t="s">
        <v>5676</v>
      </c>
      <c r="J599" s="19" t="s">
        <v>2755</v>
      </c>
      <c r="K599" s="19" t="s">
        <v>2785</v>
      </c>
      <c r="L599" s="44" t="s">
        <v>2787</v>
      </c>
      <c r="M599" s="50" t="s">
        <v>3063</v>
      </c>
      <c r="N599" s="57" t="s">
        <v>2786</v>
      </c>
      <c r="O599" s="19" t="s">
        <v>3014</v>
      </c>
      <c r="P599" s="19" t="s">
        <v>379</v>
      </c>
      <c r="Q599" s="19" t="s">
        <v>379</v>
      </c>
      <c r="R599" s="19" t="s">
        <v>3010</v>
      </c>
      <c r="S599" s="19" t="s">
        <v>3061</v>
      </c>
      <c r="T599" s="19" t="s">
        <v>275</v>
      </c>
      <c r="U599" s="116" t="s">
        <v>379</v>
      </c>
      <c r="V599" s="19" t="s">
        <v>379</v>
      </c>
      <c r="W599" s="19" t="s">
        <v>379</v>
      </c>
      <c r="X599" s="19" t="s">
        <v>1085</v>
      </c>
      <c r="Y599" s="19" t="s">
        <v>3009</v>
      </c>
      <c r="Z599" s="31" t="s">
        <v>6625</v>
      </c>
      <c r="AA599" s="31" t="s">
        <v>635</v>
      </c>
      <c r="AB599" s="106" t="s">
        <v>4645</v>
      </c>
      <c r="AC599" s="19" t="s">
        <v>1132</v>
      </c>
      <c r="AD599" s="98">
        <v>11712.374581939799</v>
      </c>
      <c r="AE599" s="19" t="s">
        <v>3076</v>
      </c>
      <c r="AF599" s="4" t="s">
        <v>5481</v>
      </c>
      <c r="AG599" s="19" t="s">
        <v>3062</v>
      </c>
      <c r="AH599" s="50" t="s">
        <v>2999</v>
      </c>
      <c r="AI599" s="108" t="s">
        <v>3082</v>
      </c>
      <c r="AJ599" s="132" t="s">
        <v>379</v>
      </c>
    </row>
    <row r="600" spans="1:36" ht="126" customHeight="1" x14ac:dyDescent="0.2">
      <c r="A600" s="123">
        <v>599</v>
      </c>
      <c r="B600" s="3" t="s">
        <v>1091</v>
      </c>
      <c r="C600" s="2" t="s">
        <v>4302</v>
      </c>
      <c r="D600" s="144"/>
      <c r="E600" s="106" t="s">
        <v>4301</v>
      </c>
      <c r="F600" s="168" t="s">
        <v>4298</v>
      </c>
      <c r="G600" s="22">
        <v>5</v>
      </c>
      <c r="H600" s="1" t="s">
        <v>708</v>
      </c>
      <c r="I600" s="1" t="s">
        <v>4378</v>
      </c>
      <c r="J600" s="1" t="s">
        <v>4392</v>
      </c>
      <c r="K600" s="1" t="s">
        <v>0</v>
      </c>
      <c r="L600" s="42" t="s">
        <v>6</v>
      </c>
      <c r="M600" s="48" t="s">
        <v>4393</v>
      </c>
      <c r="N600" s="55" t="s">
        <v>1508</v>
      </c>
      <c r="O600" s="1" t="s">
        <v>285</v>
      </c>
      <c r="P600" s="1" t="s">
        <v>379</v>
      </c>
      <c r="Q600" s="1" t="s">
        <v>379</v>
      </c>
      <c r="R600" s="1" t="s">
        <v>379</v>
      </c>
      <c r="S600" s="1" t="s">
        <v>1508</v>
      </c>
      <c r="T600" s="1" t="s">
        <v>275</v>
      </c>
      <c r="U600" s="89" t="s">
        <v>379</v>
      </c>
      <c r="V600" s="1" t="s">
        <v>379</v>
      </c>
      <c r="W600" s="1" t="s">
        <v>379</v>
      </c>
      <c r="X600" s="1" t="s">
        <v>239</v>
      </c>
      <c r="Y600" s="1" t="s">
        <v>957</v>
      </c>
      <c r="Z600" s="31" t="s">
        <v>6625</v>
      </c>
      <c r="AA600" s="31" t="s">
        <v>1436</v>
      </c>
      <c r="AB600" s="102" t="s">
        <v>4339</v>
      </c>
      <c r="AC600" s="1" t="s">
        <v>4360</v>
      </c>
      <c r="AD600" s="98" t="s">
        <v>5605</v>
      </c>
      <c r="AE600" s="1" t="s">
        <v>4396</v>
      </c>
      <c r="AF600" s="1" t="s">
        <v>1791</v>
      </c>
      <c r="AG600" s="1" t="s">
        <v>1508</v>
      </c>
      <c r="AH600" s="1" t="s">
        <v>159</v>
      </c>
      <c r="AI600" s="107" t="s">
        <v>2207</v>
      </c>
      <c r="AJ600" s="131">
        <v>46142</v>
      </c>
    </row>
    <row r="601" spans="1:36" ht="126" customHeight="1" x14ac:dyDescent="0.2">
      <c r="A601" s="123">
        <v>600</v>
      </c>
      <c r="B601" s="3" t="s">
        <v>1091</v>
      </c>
      <c r="C601" s="2" t="s">
        <v>4299</v>
      </c>
      <c r="D601" s="144"/>
      <c r="E601" s="106" t="s">
        <v>4303</v>
      </c>
      <c r="F601" s="168" t="s">
        <v>4298</v>
      </c>
      <c r="G601" s="22">
        <v>2</v>
      </c>
      <c r="H601" s="1" t="s">
        <v>708</v>
      </c>
      <c r="I601" s="1" t="s">
        <v>4379</v>
      </c>
      <c r="J601" s="1" t="s">
        <v>4392</v>
      </c>
      <c r="K601" s="1" t="s">
        <v>4341</v>
      </c>
      <c r="L601" s="42" t="s">
        <v>7</v>
      </c>
      <c r="M601" s="48" t="s">
        <v>4393</v>
      </c>
      <c r="N601" s="55" t="s">
        <v>1508</v>
      </c>
      <c r="O601" s="1" t="s">
        <v>285</v>
      </c>
      <c r="P601" s="1" t="s">
        <v>379</v>
      </c>
      <c r="Q601" s="1" t="s">
        <v>379</v>
      </c>
      <c r="R601" s="1" t="s">
        <v>379</v>
      </c>
      <c r="S601" s="1" t="s">
        <v>1508</v>
      </c>
      <c r="T601" s="1" t="s">
        <v>275</v>
      </c>
      <c r="U601" s="89" t="s">
        <v>379</v>
      </c>
      <c r="V601" s="1" t="s">
        <v>379</v>
      </c>
      <c r="W601" s="1" t="s">
        <v>379</v>
      </c>
      <c r="X601" s="1" t="s">
        <v>239</v>
      </c>
      <c r="Y601" s="1" t="s">
        <v>957</v>
      </c>
      <c r="Z601" s="31" t="s">
        <v>6625</v>
      </c>
      <c r="AA601" s="31" t="s">
        <v>1436</v>
      </c>
      <c r="AB601" s="102" t="s">
        <v>4339</v>
      </c>
      <c r="AC601" s="1" t="s">
        <v>4360</v>
      </c>
      <c r="AD601" s="98" t="s">
        <v>5605</v>
      </c>
      <c r="AE601" s="1" t="s">
        <v>4396</v>
      </c>
      <c r="AF601" s="1" t="s">
        <v>1791</v>
      </c>
      <c r="AG601" s="1" t="s">
        <v>1508</v>
      </c>
      <c r="AH601" s="1" t="s">
        <v>159</v>
      </c>
      <c r="AI601" s="107" t="s">
        <v>2207</v>
      </c>
      <c r="AJ601" s="131">
        <v>46142</v>
      </c>
    </row>
    <row r="602" spans="1:36" ht="126" customHeight="1" x14ac:dyDescent="0.2">
      <c r="A602" s="123">
        <v>601</v>
      </c>
      <c r="B602" s="3" t="s">
        <v>1091</v>
      </c>
      <c r="C602" s="2" t="s">
        <v>4304</v>
      </c>
      <c r="D602" s="144"/>
      <c r="E602" s="106" t="s">
        <v>4305</v>
      </c>
      <c r="F602" s="168" t="s">
        <v>4298</v>
      </c>
      <c r="G602" s="22">
        <v>3</v>
      </c>
      <c r="H602" s="1" t="s">
        <v>708</v>
      </c>
      <c r="I602" s="1" t="s">
        <v>4380</v>
      </c>
      <c r="J602" s="1" t="s">
        <v>4392</v>
      </c>
      <c r="K602" s="1" t="s">
        <v>5</v>
      </c>
      <c r="L602" s="42" t="s">
        <v>9</v>
      </c>
      <c r="M602" s="48" t="s">
        <v>4394</v>
      </c>
      <c r="N602" s="55" t="s">
        <v>1508</v>
      </c>
      <c r="O602" s="1" t="s">
        <v>285</v>
      </c>
      <c r="P602" s="1" t="s">
        <v>379</v>
      </c>
      <c r="Q602" s="1" t="s">
        <v>379</v>
      </c>
      <c r="R602" s="1" t="s">
        <v>379</v>
      </c>
      <c r="S602" s="1" t="s">
        <v>1508</v>
      </c>
      <c r="T602" s="1" t="s">
        <v>275</v>
      </c>
      <c r="U602" s="89" t="s">
        <v>379</v>
      </c>
      <c r="V602" s="1" t="s">
        <v>379</v>
      </c>
      <c r="W602" s="1" t="s">
        <v>379</v>
      </c>
      <c r="X602" s="1" t="s">
        <v>239</v>
      </c>
      <c r="Y602" s="1" t="s">
        <v>957</v>
      </c>
      <c r="Z602" s="31" t="s">
        <v>6625</v>
      </c>
      <c r="AA602" s="31" t="s">
        <v>1436</v>
      </c>
      <c r="AB602" s="102" t="s">
        <v>4339</v>
      </c>
      <c r="AC602" s="1" t="s">
        <v>4360</v>
      </c>
      <c r="AD602" s="98" t="s">
        <v>5605</v>
      </c>
      <c r="AE602" s="1" t="s">
        <v>4396</v>
      </c>
      <c r="AF602" s="1" t="s">
        <v>1791</v>
      </c>
      <c r="AG602" s="1" t="s">
        <v>1508</v>
      </c>
      <c r="AH602" s="1" t="s">
        <v>159</v>
      </c>
      <c r="AI602" s="107" t="s">
        <v>2207</v>
      </c>
      <c r="AJ602" s="131">
        <v>46142</v>
      </c>
    </row>
    <row r="603" spans="1:36" ht="126" customHeight="1" x14ac:dyDescent="0.2">
      <c r="A603" s="123">
        <v>602</v>
      </c>
      <c r="B603" s="3" t="s">
        <v>1091</v>
      </c>
      <c r="C603" s="2" t="s">
        <v>4307</v>
      </c>
      <c r="D603" s="144"/>
      <c r="E603" s="106" t="s">
        <v>4308</v>
      </c>
      <c r="F603" s="168" t="s">
        <v>4298</v>
      </c>
      <c r="G603" s="22">
        <v>4</v>
      </c>
      <c r="H603" s="1" t="s">
        <v>708</v>
      </c>
      <c r="I603" s="1" t="s">
        <v>4381</v>
      </c>
      <c r="J603" s="1" t="s">
        <v>4392</v>
      </c>
      <c r="K603" s="1" t="s">
        <v>4</v>
      </c>
      <c r="L603" s="42" t="s">
        <v>8</v>
      </c>
      <c r="M603" s="48" t="s">
        <v>4393</v>
      </c>
      <c r="N603" s="55" t="s">
        <v>1508</v>
      </c>
      <c r="O603" s="1" t="s">
        <v>285</v>
      </c>
      <c r="P603" s="1" t="s">
        <v>379</v>
      </c>
      <c r="Q603" s="1" t="s">
        <v>379</v>
      </c>
      <c r="R603" s="1" t="s">
        <v>379</v>
      </c>
      <c r="S603" s="1" t="s">
        <v>1508</v>
      </c>
      <c r="T603" s="1" t="s">
        <v>275</v>
      </c>
      <c r="U603" s="89" t="s">
        <v>379</v>
      </c>
      <c r="V603" s="1" t="s">
        <v>379</v>
      </c>
      <c r="W603" s="1" t="s">
        <v>379</v>
      </c>
      <c r="X603" s="1" t="s">
        <v>239</v>
      </c>
      <c r="Y603" s="1" t="s">
        <v>957</v>
      </c>
      <c r="Z603" s="31" t="s">
        <v>6625</v>
      </c>
      <c r="AA603" s="31" t="s">
        <v>1436</v>
      </c>
      <c r="AB603" s="102" t="s">
        <v>4339</v>
      </c>
      <c r="AC603" s="1" t="s">
        <v>4360</v>
      </c>
      <c r="AD603" s="98" t="s">
        <v>5605</v>
      </c>
      <c r="AE603" s="1" t="s">
        <v>4396</v>
      </c>
      <c r="AF603" s="1" t="s">
        <v>1791</v>
      </c>
      <c r="AG603" s="1" t="s">
        <v>1508</v>
      </c>
      <c r="AH603" s="1" t="s">
        <v>159</v>
      </c>
      <c r="AI603" s="107" t="s">
        <v>2207</v>
      </c>
      <c r="AJ603" s="131">
        <v>46142</v>
      </c>
    </row>
    <row r="604" spans="1:36" ht="126" customHeight="1" x14ac:dyDescent="0.2">
      <c r="A604" s="123">
        <v>603</v>
      </c>
      <c r="B604" s="3" t="s">
        <v>1091</v>
      </c>
      <c r="C604" s="2" t="s">
        <v>4309</v>
      </c>
      <c r="D604" s="144"/>
      <c r="E604" s="106" t="s">
        <v>4306</v>
      </c>
      <c r="F604" s="168" t="s">
        <v>4298</v>
      </c>
      <c r="G604" s="22">
        <v>6</v>
      </c>
      <c r="H604" s="1" t="s">
        <v>708</v>
      </c>
      <c r="I604" s="1" t="s">
        <v>4382</v>
      </c>
      <c r="J604" s="1" t="s">
        <v>4392</v>
      </c>
      <c r="K604" s="1" t="s">
        <v>3</v>
      </c>
      <c r="L604" s="42" t="s">
        <v>2815</v>
      </c>
      <c r="M604" s="48" t="s">
        <v>4393</v>
      </c>
      <c r="N604" s="55" t="s">
        <v>1508</v>
      </c>
      <c r="O604" s="1" t="s">
        <v>285</v>
      </c>
      <c r="P604" s="1" t="s">
        <v>379</v>
      </c>
      <c r="Q604" s="1" t="s">
        <v>379</v>
      </c>
      <c r="R604" s="1" t="s">
        <v>379</v>
      </c>
      <c r="S604" s="1" t="s">
        <v>1508</v>
      </c>
      <c r="T604" s="1" t="s">
        <v>275</v>
      </c>
      <c r="U604" s="89" t="s">
        <v>379</v>
      </c>
      <c r="V604" s="1" t="s">
        <v>379</v>
      </c>
      <c r="W604" s="1" t="s">
        <v>379</v>
      </c>
      <c r="X604" s="1" t="s">
        <v>239</v>
      </c>
      <c r="Y604" s="1" t="s">
        <v>957</v>
      </c>
      <c r="Z604" s="31" t="s">
        <v>6625</v>
      </c>
      <c r="AA604" s="31" t="s">
        <v>1436</v>
      </c>
      <c r="AB604" s="102" t="s">
        <v>4339</v>
      </c>
      <c r="AC604" s="1" t="s">
        <v>4360</v>
      </c>
      <c r="AD604" s="98" t="s">
        <v>5606</v>
      </c>
      <c r="AE604" s="1" t="s">
        <v>4362</v>
      </c>
      <c r="AF604" s="1" t="s">
        <v>1791</v>
      </c>
      <c r="AG604" s="1" t="s">
        <v>1508</v>
      </c>
      <c r="AH604" s="1" t="s">
        <v>159</v>
      </c>
      <c r="AI604" s="107" t="s">
        <v>2207</v>
      </c>
      <c r="AJ604" s="131">
        <v>46142</v>
      </c>
    </row>
    <row r="605" spans="1:36" ht="126" customHeight="1" x14ac:dyDescent="0.2">
      <c r="A605" s="123">
        <v>604</v>
      </c>
      <c r="B605" s="3" t="s">
        <v>1091</v>
      </c>
      <c r="C605" s="2" t="s">
        <v>4311</v>
      </c>
      <c r="D605" s="144"/>
      <c r="E605" s="106" t="s">
        <v>4310</v>
      </c>
      <c r="F605" s="168" t="s">
        <v>4298</v>
      </c>
      <c r="G605" s="22">
        <v>7</v>
      </c>
      <c r="H605" s="1" t="s">
        <v>708</v>
      </c>
      <c r="I605" s="1" t="s">
        <v>4383</v>
      </c>
      <c r="J605" s="1" t="s">
        <v>4392</v>
      </c>
      <c r="K605" s="1" t="s">
        <v>2</v>
      </c>
      <c r="L605" s="42" t="s">
        <v>2816</v>
      </c>
      <c r="M605" s="48" t="s">
        <v>4393</v>
      </c>
      <c r="N605" s="55" t="s">
        <v>1508</v>
      </c>
      <c r="O605" s="1" t="s">
        <v>285</v>
      </c>
      <c r="P605" s="1" t="s">
        <v>379</v>
      </c>
      <c r="Q605" s="1" t="s">
        <v>379</v>
      </c>
      <c r="R605" s="1" t="s">
        <v>379</v>
      </c>
      <c r="S605" s="1" t="s">
        <v>1508</v>
      </c>
      <c r="T605" s="1" t="s">
        <v>275</v>
      </c>
      <c r="U605" s="89" t="s">
        <v>379</v>
      </c>
      <c r="V605" s="1" t="s">
        <v>379</v>
      </c>
      <c r="W605" s="1" t="s">
        <v>379</v>
      </c>
      <c r="X605" s="1" t="s">
        <v>239</v>
      </c>
      <c r="Y605" s="1" t="s">
        <v>957</v>
      </c>
      <c r="Z605" s="31" t="s">
        <v>6625</v>
      </c>
      <c r="AA605" s="31" t="s">
        <v>1436</v>
      </c>
      <c r="AB605" s="102" t="s">
        <v>4339</v>
      </c>
      <c r="AC605" s="1" t="s">
        <v>4360</v>
      </c>
      <c r="AD605" s="98" t="s">
        <v>5606</v>
      </c>
      <c r="AE605" s="1" t="s">
        <v>4362</v>
      </c>
      <c r="AF605" s="1" t="s">
        <v>1791</v>
      </c>
      <c r="AG605" s="1" t="s">
        <v>1508</v>
      </c>
      <c r="AH605" s="1" t="s">
        <v>159</v>
      </c>
      <c r="AI605" s="107" t="s">
        <v>2207</v>
      </c>
      <c r="AJ605" s="131">
        <v>46142</v>
      </c>
    </row>
    <row r="606" spans="1:36" ht="126" customHeight="1" x14ac:dyDescent="0.2">
      <c r="A606" s="123">
        <v>605</v>
      </c>
      <c r="B606" s="3" t="s">
        <v>1091</v>
      </c>
      <c r="C606" s="2" t="s">
        <v>4313</v>
      </c>
      <c r="D606" s="144"/>
      <c r="E606" s="106" t="s">
        <v>4312</v>
      </c>
      <c r="F606" s="168" t="s">
        <v>4298</v>
      </c>
      <c r="G606" s="22">
        <v>8</v>
      </c>
      <c r="H606" s="1" t="s">
        <v>708</v>
      </c>
      <c r="I606" s="1" t="s">
        <v>4384</v>
      </c>
      <c r="J606" s="1" t="s">
        <v>4392</v>
      </c>
      <c r="K606" s="1" t="s">
        <v>1</v>
      </c>
      <c r="L606" s="42" t="s">
        <v>2817</v>
      </c>
      <c r="M606" s="48" t="s">
        <v>4393</v>
      </c>
      <c r="N606" s="55" t="s">
        <v>1508</v>
      </c>
      <c r="O606" s="1" t="s">
        <v>285</v>
      </c>
      <c r="P606" s="1" t="s">
        <v>379</v>
      </c>
      <c r="Q606" s="1" t="s">
        <v>379</v>
      </c>
      <c r="R606" s="1" t="s">
        <v>379</v>
      </c>
      <c r="S606" s="1" t="s">
        <v>1508</v>
      </c>
      <c r="T606" s="1" t="s">
        <v>275</v>
      </c>
      <c r="U606" s="89" t="s">
        <v>379</v>
      </c>
      <c r="V606" s="1" t="s">
        <v>379</v>
      </c>
      <c r="W606" s="1" t="s">
        <v>379</v>
      </c>
      <c r="X606" s="1" t="s">
        <v>239</v>
      </c>
      <c r="Y606" s="1" t="s">
        <v>957</v>
      </c>
      <c r="Z606" s="31" t="s">
        <v>6625</v>
      </c>
      <c r="AA606" s="31" t="s">
        <v>1436</v>
      </c>
      <c r="AB606" s="102" t="s">
        <v>4339</v>
      </c>
      <c r="AC606" s="1" t="s">
        <v>4360</v>
      </c>
      <c r="AD606" s="98" t="s">
        <v>5606</v>
      </c>
      <c r="AE606" s="1" t="s">
        <v>4362</v>
      </c>
      <c r="AF606" s="1" t="s">
        <v>1791</v>
      </c>
      <c r="AG606" s="1" t="s">
        <v>1508</v>
      </c>
      <c r="AH606" s="1" t="s">
        <v>159</v>
      </c>
      <c r="AI606" s="107" t="s">
        <v>2207</v>
      </c>
      <c r="AJ606" s="131">
        <v>46142</v>
      </c>
    </row>
    <row r="607" spans="1:36" ht="126" customHeight="1" x14ac:dyDescent="0.2">
      <c r="A607" s="123">
        <v>606</v>
      </c>
      <c r="B607" s="3" t="s">
        <v>1091</v>
      </c>
      <c r="C607" s="2" t="s">
        <v>4315</v>
      </c>
      <c r="D607" s="144"/>
      <c r="E607" s="108" t="s">
        <v>4314</v>
      </c>
      <c r="F607" s="168" t="s">
        <v>4298</v>
      </c>
      <c r="G607" s="22">
        <v>9</v>
      </c>
      <c r="H607" s="1" t="s">
        <v>708</v>
      </c>
      <c r="I607" s="1" t="s">
        <v>4385</v>
      </c>
      <c r="J607" s="1" t="s">
        <v>4392</v>
      </c>
      <c r="K607" s="1" t="s">
        <v>10</v>
      </c>
      <c r="L607" s="42" t="s">
        <v>2818</v>
      </c>
      <c r="M607" s="48" t="s">
        <v>4393</v>
      </c>
      <c r="N607" s="55" t="s">
        <v>1508</v>
      </c>
      <c r="O607" s="1" t="s">
        <v>285</v>
      </c>
      <c r="P607" s="1" t="s">
        <v>379</v>
      </c>
      <c r="Q607" s="1" t="s">
        <v>379</v>
      </c>
      <c r="R607" s="1" t="s">
        <v>379</v>
      </c>
      <c r="S607" s="1" t="s">
        <v>1508</v>
      </c>
      <c r="T607" s="1" t="s">
        <v>275</v>
      </c>
      <c r="U607" s="89" t="s">
        <v>379</v>
      </c>
      <c r="V607" s="1" t="s">
        <v>379</v>
      </c>
      <c r="W607" s="1" t="s">
        <v>379</v>
      </c>
      <c r="X607" s="1" t="s">
        <v>239</v>
      </c>
      <c r="Y607" s="1" t="s">
        <v>957</v>
      </c>
      <c r="Z607" s="31" t="s">
        <v>6625</v>
      </c>
      <c r="AA607" s="31" t="s">
        <v>1436</v>
      </c>
      <c r="AB607" s="102" t="s">
        <v>4339</v>
      </c>
      <c r="AC607" s="1" t="s">
        <v>4360</v>
      </c>
      <c r="AD607" s="98" t="s">
        <v>5606</v>
      </c>
      <c r="AE607" s="1" t="s">
        <v>4362</v>
      </c>
      <c r="AF607" s="1" t="s">
        <v>1791</v>
      </c>
      <c r="AG607" s="1" t="s">
        <v>1508</v>
      </c>
      <c r="AH607" s="1" t="s">
        <v>159</v>
      </c>
      <c r="AI607" s="107" t="s">
        <v>2207</v>
      </c>
      <c r="AJ607" s="131">
        <v>46142</v>
      </c>
    </row>
    <row r="608" spans="1:36" ht="126" customHeight="1" x14ac:dyDescent="0.2">
      <c r="A608" s="123">
        <v>607</v>
      </c>
      <c r="B608" s="3" t="s">
        <v>1091</v>
      </c>
      <c r="C608" s="2" t="s">
        <v>4316</v>
      </c>
      <c r="D608" s="144"/>
      <c r="E608" s="106" t="s">
        <v>4317</v>
      </c>
      <c r="F608" s="168" t="s">
        <v>4298</v>
      </c>
      <c r="G608" s="22">
        <v>10</v>
      </c>
      <c r="H608" s="1" t="s">
        <v>708</v>
      </c>
      <c r="I608" s="1" t="s">
        <v>4386</v>
      </c>
      <c r="J608" s="1" t="s">
        <v>4392</v>
      </c>
      <c r="K608" s="1" t="s">
        <v>11</v>
      </c>
      <c r="L608" s="42" t="s">
        <v>2819</v>
      </c>
      <c r="M608" s="48" t="s">
        <v>4393</v>
      </c>
      <c r="N608" s="55" t="s">
        <v>1508</v>
      </c>
      <c r="O608" s="1" t="s">
        <v>285</v>
      </c>
      <c r="P608" s="1" t="s">
        <v>379</v>
      </c>
      <c r="Q608" s="1" t="s">
        <v>379</v>
      </c>
      <c r="R608" s="1" t="s">
        <v>379</v>
      </c>
      <c r="S608" s="1" t="s">
        <v>1508</v>
      </c>
      <c r="T608" s="1" t="s">
        <v>275</v>
      </c>
      <c r="U608" s="89" t="s">
        <v>379</v>
      </c>
      <c r="V608" s="1" t="s">
        <v>379</v>
      </c>
      <c r="W608" s="1" t="s">
        <v>379</v>
      </c>
      <c r="X608" s="1" t="s">
        <v>239</v>
      </c>
      <c r="Y608" s="1" t="s">
        <v>957</v>
      </c>
      <c r="Z608" s="31" t="s">
        <v>6625</v>
      </c>
      <c r="AA608" s="31" t="s">
        <v>1436</v>
      </c>
      <c r="AB608" s="102" t="s">
        <v>4339</v>
      </c>
      <c r="AC608" s="1" t="s">
        <v>4360</v>
      </c>
      <c r="AD608" s="98" t="s">
        <v>5606</v>
      </c>
      <c r="AE608" s="1" t="s">
        <v>4362</v>
      </c>
      <c r="AF608" s="1" t="s">
        <v>1791</v>
      </c>
      <c r="AG608" s="1" t="s">
        <v>1508</v>
      </c>
      <c r="AH608" s="1" t="s">
        <v>159</v>
      </c>
      <c r="AI608" s="107" t="s">
        <v>2207</v>
      </c>
      <c r="AJ608" s="131">
        <v>46142</v>
      </c>
    </row>
    <row r="609" spans="1:36" ht="126" customHeight="1" x14ac:dyDescent="0.2">
      <c r="A609" s="123">
        <v>608</v>
      </c>
      <c r="B609" s="3" t="s">
        <v>1091</v>
      </c>
      <c r="C609" s="2" t="s">
        <v>4319</v>
      </c>
      <c r="D609" s="144"/>
      <c r="E609" s="106" t="s">
        <v>4318</v>
      </c>
      <c r="F609" s="168" t="s">
        <v>4298</v>
      </c>
      <c r="G609" s="22">
        <v>12</v>
      </c>
      <c r="H609" s="1" t="s">
        <v>708</v>
      </c>
      <c r="I609" s="1" t="s">
        <v>4387</v>
      </c>
      <c r="J609" s="1" t="s">
        <v>4392</v>
      </c>
      <c r="K609" s="1" t="s">
        <v>12</v>
      </c>
      <c r="L609" s="42" t="s">
        <v>2820</v>
      </c>
      <c r="M609" s="48" t="s">
        <v>4395</v>
      </c>
      <c r="N609" s="55" t="s">
        <v>1508</v>
      </c>
      <c r="O609" s="1" t="s">
        <v>4343</v>
      </c>
      <c r="P609" s="1" t="s">
        <v>379</v>
      </c>
      <c r="Q609" s="1" t="s">
        <v>379</v>
      </c>
      <c r="R609" s="1" t="s">
        <v>379</v>
      </c>
      <c r="S609" s="1" t="s">
        <v>1508</v>
      </c>
      <c r="T609" s="1" t="s">
        <v>275</v>
      </c>
      <c r="U609" s="89" t="s">
        <v>379</v>
      </c>
      <c r="V609" s="1" t="s">
        <v>379</v>
      </c>
      <c r="W609" s="1" t="s">
        <v>379</v>
      </c>
      <c r="X609" s="1" t="s">
        <v>239</v>
      </c>
      <c r="Y609" s="1" t="s">
        <v>957</v>
      </c>
      <c r="Z609" s="31" t="s">
        <v>6625</v>
      </c>
      <c r="AA609" s="31" t="s">
        <v>1436</v>
      </c>
      <c r="AB609" s="102" t="s">
        <v>4339</v>
      </c>
      <c r="AC609" s="1" t="s">
        <v>4360</v>
      </c>
      <c r="AD609" s="98" t="s">
        <v>5607</v>
      </c>
      <c r="AE609" s="1" t="s">
        <v>4363</v>
      </c>
      <c r="AF609" s="1" t="s">
        <v>1791</v>
      </c>
      <c r="AG609" s="1" t="s">
        <v>1508</v>
      </c>
      <c r="AH609" s="1" t="s">
        <v>159</v>
      </c>
      <c r="AI609" s="107" t="s">
        <v>2207</v>
      </c>
      <c r="AJ609" s="131">
        <v>46142</v>
      </c>
    </row>
    <row r="610" spans="1:36" ht="126" customHeight="1" x14ac:dyDescent="0.2">
      <c r="A610" s="123">
        <v>609</v>
      </c>
      <c r="B610" s="3" t="s">
        <v>1091</v>
      </c>
      <c r="C610" s="2" t="s">
        <v>4321</v>
      </c>
      <c r="D610" s="144"/>
      <c r="E610" s="108" t="s">
        <v>4320</v>
      </c>
      <c r="F610" s="168" t="s">
        <v>4298</v>
      </c>
      <c r="G610" s="22">
        <v>14</v>
      </c>
      <c r="H610" s="1" t="s">
        <v>708</v>
      </c>
      <c r="I610" s="1" t="s">
        <v>4388</v>
      </c>
      <c r="J610" s="1" t="s">
        <v>4392</v>
      </c>
      <c r="K610" s="1" t="s">
        <v>13</v>
      </c>
      <c r="L610" s="42" t="s">
        <v>2821</v>
      </c>
      <c r="M610" s="48" t="s">
        <v>4395</v>
      </c>
      <c r="N610" s="55" t="s">
        <v>1508</v>
      </c>
      <c r="O610" s="1" t="s">
        <v>4343</v>
      </c>
      <c r="P610" s="1" t="s">
        <v>379</v>
      </c>
      <c r="Q610" s="1" t="s">
        <v>379</v>
      </c>
      <c r="R610" s="1" t="s">
        <v>379</v>
      </c>
      <c r="S610" s="1" t="s">
        <v>1508</v>
      </c>
      <c r="T610" s="1" t="s">
        <v>275</v>
      </c>
      <c r="U610" s="89" t="s">
        <v>379</v>
      </c>
      <c r="V610" s="1" t="s">
        <v>379</v>
      </c>
      <c r="W610" s="1" t="s">
        <v>379</v>
      </c>
      <c r="X610" s="1" t="s">
        <v>239</v>
      </c>
      <c r="Y610" s="1" t="s">
        <v>957</v>
      </c>
      <c r="Z610" s="31" t="s">
        <v>6625</v>
      </c>
      <c r="AA610" s="31" t="s">
        <v>1436</v>
      </c>
      <c r="AB610" s="102" t="s">
        <v>4339</v>
      </c>
      <c r="AC610" s="1" t="s">
        <v>4360</v>
      </c>
      <c r="AD610" s="98" t="s">
        <v>5607</v>
      </c>
      <c r="AE610" s="1" t="s">
        <v>4363</v>
      </c>
      <c r="AF610" s="1" t="s">
        <v>1791</v>
      </c>
      <c r="AG610" s="1" t="s">
        <v>1508</v>
      </c>
      <c r="AH610" s="1" t="s">
        <v>159</v>
      </c>
      <c r="AI610" s="107" t="s">
        <v>2207</v>
      </c>
      <c r="AJ610" s="131">
        <v>46142</v>
      </c>
    </row>
    <row r="611" spans="1:36" ht="126" customHeight="1" x14ac:dyDescent="0.2">
      <c r="A611" s="123">
        <v>610</v>
      </c>
      <c r="B611" s="3" t="s">
        <v>1091</v>
      </c>
      <c r="C611" s="2" t="s">
        <v>4322</v>
      </c>
      <c r="D611" s="144"/>
      <c r="E611" s="108" t="s">
        <v>4300</v>
      </c>
      <c r="F611" s="168" t="s">
        <v>4298</v>
      </c>
      <c r="G611" s="22">
        <v>16</v>
      </c>
      <c r="H611" s="1" t="s">
        <v>708</v>
      </c>
      <c r="I611" s="1" t="s">
        <v>4389</v>
      </c>
      <c r="J611" s="1" t="s">
        <v>4392</v>
      </c>
      <c r="K611" s="1" t="s">
        <v>14</v>
      </c>
      <c r="L611" s="42" t="s">
        <v>2822</v>
      </c>
      <c r="M611" s="48" t="s">
        <v>4395</v>
      </c>
      <c r="N611" s="55" t="s">
        <v>1508</v>
      </c>
      <c r="O611" s="1" t="s">
        <v>4343</v>
      </c>
      <c r="P611" s="1" t="s">
        <v>379</v>
      </c>
      <c r="Q611" s="1" t="s">
        <v>379</v>
      </c>
      <c r="R611" s="1" t="s">
        <v>379</v>
      </c>
      <c r="S611" s="1" t="s">
        <v>1508</v>
      </c>
      <c r="T611" s="1" t="s">
        <v>275</v>
      </c>
      <c r="U611" s="89" t="s">
        <v>379</v>
      </c>
      <c r="V611" s="1" t="s">
        <v>379</v>
      </c>
      <c r="W611" s="1" t="s">
        <v>379</v>
      </c>
      <c r="X611" s="1" t="s">
        <v>239</v>
      </c>
      <c r="Y611" s="1" t="s">
        <v>957</v>
      </c>
      <c r="Z611" s="31" t="s">
        <v>6625</v>
      </c>
      <c r="AA611" s="31" t="s">
        <v>1436</v>
      </c>
      <c r="AB611" s="102" t="s">
        <v>4339</v>
      </c>
      <c r="AC611" s="1" t="s">
        <v>4360</v>
      </c>
      <c r="AD611" s="98" t="s">
        <v>5607</v>
      </c>
      <c r="AE611" s="1" t="s">
        <v>4363</v>
      </c>
      <c r="AF611" s="1" t="s">
        <v>1791</v>
      </c>
      <c r="AG611" s="1" t="s">
        <v>1508</v>
      </c>
      <c r="AH611" s="1" t="s">
        <v>159</v>
      </c>
      <c r="AI611" s="107" t="s">
        <v>2207</v>
      </c>
      <c r="AJ611" s="131">
        <v>46142</v>
      </c>
    </row>
    <row r="612" spans="1:36" ht="126" customHeight="1" x14ac:dyDescent="0.2">
      <c r="A612" s="123">
        <v>611</v>
      </c>
      <c r="B612" s="3" t="s">
        <v>1091</v>
      </c>
      <c r="C612" s="2" t="s">
        <v>4324</v>
      </c>
      <c r="D612" s="144"/>
      <c r="E612" s="106" t="s">
        <v>4323</v>
      </c>
      <c r="F612" s="168" t="s">
        <v>4298</v>
      </c>
      <c r="G612" s="22">
        <v>18</v>
      </c>
      <c r="H612" s="1" t="s">
        <v>708</v>
      </c>
      <c r="I612" s="1" t="s">
        <v>4390</v>
      </c>
      <c r="J612" s="1" t="s">
        <v>4392</v>
      </c>
      <c r="K612" s="1" t="s">
        <v>15</v>
      </c>
      <c r="L612" s="42" t="s">
        <v>2823</v>
      </c>
      <c r="M612" s="48" t="s">
        <v>4395</v>
      </c>
      <c r="N612" s="55" t="s">
        <v>1508</v>
      </c>
      <c r="O612" s="1" t="s">
        <v>4343</v>
      </c>
      <c r="P612" s="1" t="s">
        <v>379</v>
      </c>
      <c r="Q612" s="1" t="s">
        <v>379</v>
      </c>
      <c r="R612" s="1" t="s">
        <v>379</v>
      </c>
      <c r="S612" s="1" t="s">
        <v>1508</v>
      </c>
      <c r="T612" s="1" t="s">
        <v>275</v>
      </c>
      <c r="U612" s="89" t="s">
        <v>379</v>
      </c>
      <c r="V612" s="1" t="s">
        <v>379</v>
      </c>
      <c r="W612" s="1" t="s">
        <v>379</v>
      </c>
      <c r="X612" s="1" t="s">
        <v>239</v>
      </c>
      <c r="Y612" s="1" t="s">
        <v>957</v>
      </c>
      <c r="Z612" s="31" t="s">
        <v>6625</v>
      </c>
      <c r="AA612" s="31" t="s">
        <v>1436</v>
      </c>
      <c r="AB612" s="102" t="s">
        <v>4339</v>
      </c>
      <c r="AC612" s="1" t="s">
        <v>4360</v>
      </c>
      <c r="AD612" s="98" t="s">
        <v>5607</v>
      </c>
      <c r="AE612" s="1" t="s">
        <v>4363</v>
      </c>
      <c r="AF612" s="1" t="s">
        <v>1791</v>
      </c>
      <c r="AG612" s="1" t="s">
        <v>1508</v>
      </c>
      <c r="AH612" s="1" t="s">
        <v>159</v>
      </c>
      <c r="AI612" s="107" t="s">
        <v>2207</v>
      </c>
      <c r="AJ612" s="131">
        <v>46142</v>
      </c>
    </row>
    <row r="613" spans="1:36" ht="126" customHeight="1" x14ac:dyDescent="0.2">
      <c r="A613" s="123">
        <v>612</v>
      </c>
      <c r="B613" s="3" t="s">
        <v>1091</v>
      </c>
      <c r="C613" s="2" t="s">
        <v>4325</v>
      </c>
      <c r="D613" s="144"/>
      <c r="E613" s="106" t="s">
        <v>4326</v>
      </c>
      <c r="F613" s="168" t="s">
        <v>4298</v>
      </c>
      <c r="G613" s="22">
        <v>20</v>
      </c>
      <c r="H613" s="1" t="s">
        <v>708</v>
      </c>
      <c r="I613" s="1" t="s">
        <v>4391</v>
      </c>
      <c r="J613" s="1" t="s">
        <v>4392</v>
      </c>
      <c r="K613" s="1" t="s">
        <v>16</v>
      </c>
      <c r="L613" s="42" t="s">
        <v>2824</v>
      </c>
      <c r="M613" s="48" t="s">
        <v>4395</v>
      </c>
      <c r="N613" s="55" t="s">
        <v>1508</v>
      </c>
      <c r="O613" s="1" t="s">
        <v>4343</v>
      </c>
      <c r="P613" s="1" t="s">
        <v>379</v>
      </c>
      <c r="Q613" s="1" t="s">
        <v>379</v>
      </c>
      <c r="R613" s="1" t="s">
        <v>379</v>
      </c>
      <c r="S613" s="1" t="s">
        <v>1508</v>
      </c>
      <c r="T613" s="1" t="s">
        <v>275</v>
      </c>
      <c r="U613" s="89" t="s">
        <v>379</v>
      </c>
      <c r="V613" s="1" t="s">
        <v>379</v>
      </c>
      <c r="W613" s="1" t="s">
        <v>379</v>
      </c>
      <c r="X613" s="1" t="s">
        <v>239</v>
      </c>
      <c r="Y613" s="1" t="s">
        <v>957</v>
      </c>
      <c r="Z613" s="31" t="s">
        <v>6625</v>
      </c>
      <c r="AA613" s="31" t="s">
        <v>1436</v>
      </c>
      <c r="AB613" s="102" t="s">
        <v>4339</v>
      </c>
      <c r="AC613" s="1" t="s">
        <v>4360</v>
      </c>
      <c r="AD613" s="98" t="s">
        <v>5607</v>
      </c>
      <c r="AE613" s="1" t="s">
        <v>4363</v>
      </c>
      <c r="AF613" s="1" t="s">
        <v>1791</v>
      </c>
      <c r="AG613" s="1" t="s">
        <v>1508</v>
      </c>
      <c r="AH613" s="1" t="s">
        <v>159</v>
      </c>
      <c r="AI613" s="107" t="s">
        <v>2207</v>
      </c>
      <c r="AJ613" s="131">
        <v>46142</v>
      </c>
    </row>
    <row r="614" spans="1:36" ht="126" customHeight="1" x14ac:dyDescent="0.2">
      <c r="A614" s="123">
        <v>613</v>
      </c>
      <c r="B614" s="3" t="s">
        <v>1701</v>
      </c>
      <c r="C614" s="2" t="s">
        <v>2839</v>
      </c>
      <c r="D614" s="144"/>
      <c r="E614" s="108" t="s">
        <v>2840</v>
      </c>
      <c r="F614" s="168" t="s">
        <v>2850</v>
      </c>
      <c r="G614" s="22">
        <v>4</v>
      </c>
      <c r="H614" s="1" t="s">
        <v>162</v>
      </c>
      <c r="I614" s="1" t="s">
        <v>1870</v>
      </c>
      <c r="J614" s="1" t="s">
        <v>350</v>
      </c>
      <c r="K614" s="1" t="s">
        <v>2280</v>
      </c>
      <c r="L614" s="42" t="s">
        <v>1619</v>
      </c>
      <c r="M614" s="50">
        <v>-10</v>
      </c>
      <c r="N614" s="133" t="s">
        <v>2482</v>
      </c>
      <c r="O614" s="1" t="s">
        <v>2483</v>
      </c>
      <c r="P614" s="1" t="s">
        <v>2484</v>
      </c>
      <c r="Q614" s="1" t="s">
        <v>2281</v>
      </c>
      <c r="R614" s="1" t="s">
        <v>288</v>
      </c>
      <c r="S614" s="1" t="s">
        <v>631</v>
      </c>
      <c r="T614" s="1" t="s">
        <v>632</v>
      </c>
      <c r="U614" s="138" t="s">
        <v>1791</v>
      </c>
      <c r="V614" s="15" t="s">
        <v>1508</v>
      </c>
      <c r="W614" s="15" t="s">
        <v>486</v>
      </c>
      <c r="X614" s="1" t="s">
        <v>170</v>
      </c>
      <c r="Y614" s="15" t="s">
        <v>1791</v>
      </c>
      <c r="Z614" s="31" t="s">
        <v>634</v>
      </c>
      <c r="AA614" s="31" t="s">
        <v>635</v>
      </c>
      <c r="AB614" s="102" t="s">
        <v>2841</v>
      </c>
      <c r="AC614" s="1" t="s">
        <v>3670</v>
      </c>
      <c r="AD614" s="98">
        <v>5877.0903010000002</v>
      </c>
      <c r="AE614" s="1" t="s">
        <v>1865</v>
      </c>
      <c r="AF614" s="1" t="s">
        <v>1791</v>
      </c>
      <c r="AG614" s="15" t="s">
        <v>1866</v>
      </c>
      <c r="AH614" s="15" t="s">
        <v>1867</v>
      </c>
      <c r="AI614" s="1" t="s">
        <v>3082</v>
      </c>
      <c r="AJ614" s="1" t="s">
        <v>379</v>
      </c>
    </row>
    <row r="615" spans="1:36" ht="126" customHeight="1" x14ac:dyDescent="0.2">
      <c r="A615" s="123">
        <v>614</v>
      </c>
      <c r="B615" s="3" t="s">
        <v>1701</v>
      </c>
      <c r="C615" s="2" t="s">
        <v>2839</v>
      </c>
      <c r="D615" s="144"/>
      <c r="E615" s="108" t="s">
        <v>2840</v>
      </c>
      <c r="F615" s="168" t="s">
        <v>2850</v>
      </c>
      <c r="G615" s="22">
        <v>6</v>
      </c>
      <c r="H615" s="1" t="s">
        <v>162</v>
      </c>
      <c r="I615" s="1" t="s">
        <v>1870</v>
      </c>
      <c r="J615" s="1" t="s">
        <v>350</v>
      </c>
      <c r="K615" s="1" t="s">
        <v>2280</v>
      </c>
      <c r="L615" s="42" t="s">
        <v>1619</v>
      </c>
      <c r="M615" s="50">
        <v>-10</v>
      </c>
      <c r="N615" s="133" t="s">
        <v>2482</v>
      </c>
      <c r="O615" s="1" t="s">
        <v>2483</v>
      </c>
      <c r="P615" s="1" t="s">
        <v>2484</v>
      </c>
      <c r="Q615" s="1" t="s">
        <v>2281</v>
      </c>
      <c r="R615" s="1" t="s">
        <v>288</v>
      </c>
      <c r="S615" s="1" t="s">
        <v>631</v>
      </c>
      <c r="T615" s="1" t="s">
        <v>632</v>
      </c>
      <c r="U615" s="116" t="s">
        <v>1542</v>
      </c>
      <c r="V615" s="15" t="s">
        <v>2093</v>
      </c>
      <c r="W615" s="15" t="s">
        <v>486</v>
      </c>
      <c r="X615" s="1" t="s">
        <v>170</v>
      </c>
      <c r="Y615" s="15" t="s">
        <v>653</v>
      </c>
      <c r="Z615" s="31" t="s">
        <v>634</v>
      </c>
      <c r="AA615" s="31" t="s">
        <v>635</v>
      </c>
      <c r="AB615" s="102" t="s">
        <v>2841</v>
      </c>
      <c r="AC615" s="19" t="s">
        <v>3625</v>
      </c>
      <c r="AD615" s="98">
        <v>5877.0903010000002</v>
      </c>
      <c r="AE615" s="1" t="s">
        <v>1865</v>
      </c>
      <c r="AF615" s="4" t="s">
        <v>5341</v>
      </c>
      <c r="AG615" s="15" t="s">
        <v>1866</v>
      </c>
      <c r="AH615" s="15" t="s">
        <v>1867</v>
      </c>
      <c r="AI615" s="1" t="s">
        <v>3082</v>
      </c>
      <c r="AJ615" s="1" t="s">
        <v>379</v>
      </c>
    </row>
    <row r="616" spans="1:36" ht="126" customHeight="1" x14ac:dyDescent="0.2">
      <c r="A616" s="123">
        <v>615</v>
      </c>
      <c r="B616" s="3" t="s">
        <v>2851</v>
      </c>
      <c r="C616" s="93" t="s">
        <v>2852</v>
      </c>
      <c r="D616" s="144"/>
      <c r="E616" s="181" t="s">
        <v>2853</v>
      </c>
      <c r="F616" s="168" t="s">
        <v>5271</v>
      </c>
      <c r="G616" s="22">
        <v>5</v>
      </c>
      <c r="H616" s="1" t="s">
        <v>1161</v>
      </c>
      <c r="I616" s="1" t="s">
        <v>2854</v>
      </c>
      <c r="J616" s="1" t="s">
        <v>3139</v>
      </c>
      <c r="K616" s="1" t="s">
        <v>3140</v>
      </c>
      <c r="L616" s="1" t="s">
        <v>847</v>
      </c>
      <c r="M616" s="1">
        <v>-220</v>
      </c>
      <c r="N616" s="1" t="s">
        <v>1217</v>
      </c>
      <c r="O616" s="1" t="s">
        <v>2855</v>
      </c>
      <c r="P616" s="1" t="s">
        <v>379</v>
      </c>
      <c r="Q616" s="1" t="s">
        <v>379</v>
      </c>
      <c r="R616" s="1" t="s">
        <v>2856</v>
      </c>
      <c r="S616" s="1" t="s">
        <v>555</v>
      </c>
      <c r="T616" s="1" t="s">
        <v>632</v>
      </c>
      <c r="U616" s="89" t="s">
        <v>2857</v>
      </c>
      <c r="V616" s="1" t="s">
        <v>3141</v>
      </c>
      <c r="W616" s="1" t="s">
        <v>322</v>
      </c>
      <c r="X616" s="1" t="s">
        <v>379</v>
      </c>
      <c r="Y616" s="1" t="s">
        <v>3143</v>
      </c>
      <c r="Z616" s="31" t="s">
        <v>6625</v>
      </c>
      <c r="AA616" s="31" t="s">
        <v>635</v>
      </c>
      <c r="AB616" s="1" t="s">
        <v>2858</v>
      </c>
      <c r="AC616" s="1" t="s">
        <v>3669</v>
      </c>
      <c r="AD616" s="98">
        <v>9350.3344479999996</v>
      </c>
      <c r="AE616" s="1" t="s">
        <v>2859</v>
      </c>
      <c r="AF616" s="4" t="s">
        <v>5482</v>
      </c>
      <c r="AG616" s="1" t="s">
        <v>3142</v>
      </c>
      <c r="AH616" s="1" t="s">
        <v>159</v>
      </c>
      <c r="AI616" s="1" t="s">
        <v>3082</v>
      </c>
      <c r="AJ616" s="1" t="s">
        <v>379</v>
      </c>
    </row>
    <row r="617" spans="1:36" ht="126" customHeight="1" x14ac:dyDescent="0.2">
      <c r="A617" s="123">
        <v>616</v>
      </c>
      <c r="B617" s="69" t="s">
        <v>5119</v>
      </c>
      <c r="C617" s="2" t="s">
        <v>3165</v>
      </c>
      <c r="D617" s="153"/>
      <c r="E617" s="108" t="s">
        <v>3166</v>
      </c>
      <c r="F617" s="170" t="s">
        <v>5272</v>
      </c>
      <c r="G617" s="24">
        <v>6</v>
      </c>
      <c r="H617" s="19" t="s">
        <v>5120</v>
      </c>
      <c r="I617" s="19" t="s">
        <v>5121</v>
      </c>
      <c r="J617" s="19" t="s">
        <v>3206</v>
      </c>
      <c r="K617" s="19" t="s">
        <v>3207</v>
      </c>
      <c r="L617" s="44" t="s">
        <v>2492</v>
      </c>
      <c r="M617" s="50">
        <v>-10</v>
      </c>
      <c r="N617" s="57" t="s">
        <v>3211</v>
      </c>
      <c r="O617" s="19" t="s">
        <v>285</v>
      </c>
      <c r="P617" s="19" t="s">
        <v>3834</v>
      </c>
      <c r="Q617" s="19" t="s">
        <v>2718</v>
      </c>
      <c r="R617" s="19" t="s">
        <v>5122</v>
      </c>
      <c r="S617" s="19" t="s">
        <v>590</v>
      </c>
      <c r="T617" s="19" t="s">
        <v>632</v>
      </c>
      <c r="U617" s="116" t="s">
        <v>5123</v>
      </c>
      <c r="V617" s="19" t="s">
        <v>5124</v>
      </c>
      <c r="W617" s="19" t="s">
        <v>5125</v>
      </c>
      <c r="X617" s="19" t="s">
        <v>5126</v>
      </c>
      <c r="Y617" s="19" t="s">
        <v>359</v>
      </c>
      <c r="Z617" s="31" t="s">
        <v>634</v>
      </c>
      <c r="AA617" s="31" t="s">
        <v>635</v>
      </c>
      <c r="AB617" s="102" t="s">
        <v>5127</v>
      </c>
      <c r="AC617" s="19" t="s">
        <v>3625</v>
      </c>
      <c r="AD617" s="98">
        <v>4808</v>
      </c>
      <c r="AE617" s="19" t="s">
        <v>4723</v>
      </c>
      <c r="AF617" s="70" t="s">
        <v>5483</v>
      </c>
      <c r="AG617" s="19" t="s">
        <v>3213</v>
      </c>
      <c r="AH617" s="19" t="s">
        <v>3785</v>
      </c>
      <c r="AI617" s="1" t="s">
        <v>3082</v>
      </c>
      <c r="AJ617" s="1" t="s">
        <v>379</v>
      </c>
    </row>
    <row r="618" spans="1:36" ht="126" customHeight="1" x14ac:dyDescent="0.2">
      <c r="A618" s="123">
        <v>617</v>
      </c>
      <c r="B618" s="69" t="s">
        <v>5119</v>
      </c>
      <c r="C618" s="2" t="s">
        <v>3167</v>
      </c>
      <c r="D618" s="153"/>
      <c r="E618" s="108" t="s">
        <v>3205</v>
      </c>
      <c r="F618" s="170" t="s">
        <v>5272</v>
      </c>
      <c r="G618" s="24">
        <v>10</v>
      </c>
      <c r="H618" s="19" t="s">
        <v>5120</v>
      </c>
      <c r="I618" s="19" t="s">
        <v>5128</v>
      </c>
      <c r="J618" s="19" t="s">
        <v>3206</v>
      </c>
      <c r="K618" s="19" t="s">
        <v>3208</v>
      </c>
      <c r="L618" s="44" t="s">
        <v>3835</v>
      </c>
      <c r="M618" s="50">
        <v>-10</v>
      </c>
      <c r="N618" s="57" t="s">
        <v>3212</v>
      </c>
      <c r="O618" s="19" t="s">
        <v>285</v>
      </c>
      <c r="P618" s="19" t="s">
        <v>3834</v>
      </c>
      <c r="Q618" s="19" t="s">
        <v>2718</v>
      </c>
      <c r="R618" s="19" t="s">
        <v>5122</v>
      </c>
      <c r="S618" s="19" t="s">
        <v>590</v>
      </c>
      <c r="T618" s="19" t="s">
        <v>632</v>
      </c>
      <c r="U618" s="116" t="s">
        <v>5129</v>
      </c>
      <c r="V618" s="19" t="s">
        <v>5130</v>
      </c>
      <c r="W618" s="19" t="s">
        <v>5131</v>
      </c>
      <c r="X618" s="19" t="s">
        <v>5126</v>
      </c>
      <c r="Y618" s="19" t="s">
        <v>359</v>
      </c>
      <c r="Z618" s="31" t="s">
        <v>634</v>
      </c>
      <c r="AA618" s="31" t="s">
        <v>635</v>
      </c>
      <c r="AB618" s="102" t="s">
        <v>5127</v>
      </c>
      <c r="AC618" s="19" t="s">
        <v>3625</v>
      </c>
      <c r="AD618" s="98">
        <v>5795</v>
      </c>
      <c r="AE618" s="19" t="s">
        <v>4723</v>
      </c>
      <c r="AF618" s="70" t="s">
        <v>5484</v>
      </c>
      <c r="AG618" s="19" t="s">
        <v>3213</v>
      </c>
      <c r="AH618" s="19" t="s">
        <v>3785</v>
      </c>
      <c r="AI618" s="1" t="s">
        <v>3082</v>
      </c>
      <c r="AJ618" s="1" t="s">
        <v>379</v>
      </c>
    </row>
    <row r="619" spans="1:36" ht="114.75" x14ac:dyDescent="0.2">
      <c r="A619" s="124">
        <v>618</v>
      </c>
      <c r="B619" s="68" t="s">
        <v>2252</v>
      </c>
      <c r="C619" s="87" t="s">
        <v>3214</v>
      </c>
      <c r="D619" s="145"/>
      <c r="E619" s="107" t="s">
        <v>3215</v>
      </c>
      <c r="F619" s="172" t="s">
        <v>7010</v>
      </c>
      <c r="G619" s="23">
        <v>6</v>
      </c>
      <c r="H619" s="20" t="s">
        <v>3034</v>
      </c>
      <c r="I619" s="17" t="s">
        <v>3216</v>
      </c>
      <c r="J619" s="20" t="s">
        <v>7007</v>
      </c>
      <c r="K619" s="17" t="s">
        <v>3420</v>
      </c>
      <c r="L619" s="43" t="s">
        <v>1833</v>
      </c>
      <c r="M619" s="49">
        <v>-5</v>
      </c>
      <c r="N619" s="56" t="s">
        <v>465</v>
      </c>
      <c r="O619" s="17" t="s">
        <v>1709</v>
      </c>
      <c r="P619" s="17" t="s">
        <v>2433</v>
      </c>
      <c r="Q619" s="17" t="s">
        <v>1589</v>
      </c>
      <c r="R619" s="17" t="s">
        <v>288</v>
      </c>
      <c r="S619" s="17" t="s">
        <v>2365</v>
      </c>
      <c r="T619" s="17" t="s">
        <v>632</v>
      </c>
      <c r="U619" s="228" t="s">
        <v>6819</v>
      </c>
      <c r="V619" s="20" t="s">
        <v>6820</v>
      </c>
      <c r="W619" s="20" t="s">
        <v>3217</v>
      </c>
      <c r="X619" s="17" t="s">
        <v>2723</v>
      </c>
      <c r="Y619" s="17" t="s">
        <v>1031</v>
      </c>
      <c r="Z619" s="227" t="s">
        <v>634</v>
      </c>
      <c r="AA619" s="227" t="s">
        <v>2357</v>
      </c>
      <c r="AB619" s="106" t="s">
        <v>6821</v>
      </c>
      <c r="AC619" s="20" t="s">
        <v>3625</v>
      </c>
      <c r="AD619" s="141">
        <v>6350</v>
      </c>
      <c r="AE619" s="20" t="s">
        <v>3283</v>
      </c>
      <c r="AF619" s="18" t="s">
        <v>6838</v>
      </c>
      <c r="AG619" s="17" t="s">
        <v>1776</v>
      </c>
      <c r="AH619" s="17" t="s">
        <v>1597</v>
      </c>
      <c r="AI619" s="1" t="s">
        <v>3082</v>
      </c>
      <c r="AJ619" s="1" t="s">
        <v>379</v>
      </c>
    </row>
    <row r="620" spans="1:36" ht="126" customHeight="1" x14ac:dyDescent="0.2">
      <c r="A620" s="123">
        <v>619</v>
      </c>
      <c r="B620" s="68" t="s">
        <v>160</v>
      </c>
      <c r="C620" s="2" t="s">
        <v>3218</v>
      </c>
      <c r="D620" s="150"/>
      <c r="E620" s="108" t="s">
        <v>3219</v>
      </c>
      <c r="F620" s="171" t="s">
        <v>3223</v>
      </c>
      <c r="G620" s="23">
        <v>10</v>
      </c>
      <c r="H620" s="17" t="s">
        <v>162</v>
      </c>
      <c r="I620" s="17" t="s">
        <v>3224</v>
      </c>
      <c r="J620" s="17" t="s">
        <v>163</v>
      </c>
      <c r="K620" s="17" t="s">
        <v>3395</v>
      </c>
      <c r="L620" s="43" t="s">
        <v>1497</v>
      </c>
      <c r="M620" s="49">
        <v>-6</v>
      </c>
      <c r="N620" s="56" t="s">
        <v>1217</v>
      </c>
      <c r="O620" s="17" t="s">
        <v>3227</v>
      </c>
      <c r="P620" s="17" t="s">
        <v>3228</v>
      </c>
      <c r="Q620" s="17" t="s">
        <v>3293</v>
      </c>
      <c r="R620" s="17" t="s">
        <v>3397</v>
      </c>
      <c r="S620" s="17" t="s">
        <v>3229</v>
      </c>
      <c r="T620" s="17" t="s">
        <v>632</v>
      </c>
      <c r="U620" s="117">
        <v>1.22</v>
      </c>
      <c r="V620" s="17" t="s">
        <v>3230</v>
      </c>
      <c r="W620" s="17" t="s">
        <v>1744</v>
      </c>
      <c r="X620" s="17" t="s">
        <v>3398</v>
      </c>
      <c r="Y620" s="17" t="s">
        <v>3232</v>
      </c>
      <c r="Z620" s="31" t="s">
        <v>634</v>
      </c>
      <c r="AA620" s="31" t="s">
        <v>635</v>
      </c>
      <c r="AB620" s="1" t="s">
        <v>3233</v>
      </c>
      <c r="AC620" s="19" t="s">
        <v>3625</v>
      </c>
      <c r="AD620" s="98">
        <v>8355.3511705685614</v>
      </c>
      <c r="AE620" s="17" t="s">
        <v>3235</v>
      </c>
      <c r="AF620" s="4">
        <v>13690.635451505017</v>
      </c>
      <c r="AG620" s="17" t="s">
        <v>3237</v>
      </c>
      <c r="AH620" s="17" t="s">
        <v>1601</v>
      </c>
      <c r="AI620" s="1" t="s">
        <v>3082</v>
      </c>
      <c r="AJ620" s="1" t="s">
        <v>379</v>
      </c>
    </row>
    <row r="621" spans="1:36" ht="126" customHeight="1" x14ac:dyDescent="0.2">
      <c r="A621" s="123">
        <v>620</v>
      </c>
      <c r="B621" s="68" t="s">
        <v>160</v>
      </c>
      <c r="C621" s="2" t="s">
        <v>3221</v>
      </c>
      <c r="D621" s="150"/>
      <c r="E621" s="108" t="s">
        <v>3220</v>
      </c>
      <c r="F621" s="171" t="s">
        <v>3223</v>
      </c>
      <c r="G621" s="23">
        <v>12</v>
      </c>
      <c r="H621" s="17" t="s">
        <v>162</v>
      </c>
      <c r="I621" s="17" t="s">
        <v>3225</v>
      </c>
      <c r="J621" s="17" t="s">
        <v>163</v>
      </c>
      <c r="K621" s="17" t="s">
        <v>3396</v>
      </c>
      <c r="L621" s="43" t="s">
        <v>3226</v>
      </c>
      <c r="M621" s="49">
        <v>-6</v>
      </c>
      <c r="N621" s="56" t="s">
        <v>1217</v>
      </c>
      <c r="O621" s="17" t="s">
        <v>3227</v>
      </c>
      <c r="P621" s="17" t="s">
        <v>3228</v>
      </c>
      <c r="Q621" s="17" t="s">
        <v>3293</v>
      </c>
      <c r="R621" s="17" t="s">
        <v>3397</v>
      </c>
      <c r="S621" s="17" t="s">
        <v>3229</v>
      </c>
      <c r="T621" s="17" t="s">
        <v>632</v>
      </c>
      <c r="U621" s="117">
        <v>1.01</v>
      </c>
      <c r="V621" s="17" t="s">
        <v>3231</v>
      </c>
      <c r="W621" s="17" t="s">
        <v>1744</v>
      </c>
      <c r="X621" s="17" t="s">
        <v>3398</v>
      </c>
      <c r="Y621" s="17" t="s">
        <v>3232</v>
      </c>
      <c r="Z621" s="31" t="s">
        <v>634</v>
      </c>
      <c r="AA621" s="31" t="s">
        <v>635</v>
      </c>
      <c r="AB621" s="102" t="s">
        <v>3234</v>
      </c>
      <c r="AC621" s="19" t="s">
        <v>3625</v>
      </c>
      <c r="AD621" s="98">
        <v>8714.8829431438135</v>
      </c>
      <c r="AE621" s="17" t="s">
        <v>3236</v>
      </c>
      <c r="AF621" s="4">
        <v>13690.635451505017</v>
      </c>
      <c r="AG621" s="17" t="s">
        <v>3237</v>
      </c>
      <c r="AH621" s="17" t="s">
        <v>1601</v>
      </c>
      <c r="AI621" s="1" t="s">
        <v>3082</v>
      </c>
      <c r="AJ621" s="1" t="s">
        <v>379</v>
      </c>
    </row>
    <row r="622" spans="1:36" ht="126" customHeight="1" x14ac:dyDescent="0.2">
      <c r="A622" s="123">
        <v>621</v>
      </c>
      <c r="B622" s="68" t="s">
        <v>3351</v>
      </c>
      <c r="C622" s="2" t="s">
        <v>3247</v>
      </c>
      <c r="D622" s="150"/>
      <c r="E622" s="108" t="s">
        <v>3260</v>
      </c>
      <c r="F622" s="171" t="s">
        <v>3270</v>
      </c>
      <c r="G622" s="23">
        <v>5</v>
      </c>
      <c r="H622" s="17" t="s">
        <v>1161</v>
      </c>
      <c r="I622" s="17" t="s">
        <v>4658</v>
      </c>
      <c r="J622" s="17" t="s">
        <v>163</v>
      </c>
      <c r="K622" s="17" t="s">
        <v>3354</v>
      </c>
      <c r="L622" s="43" t="s">
        <v>977</v>
      </c>
      <c r="M622" s="49" t="s">
        <v>3355</v>
      </c>
      <c r="N622" s="56" t="s">
        <v>3356</v>
      </c>
      <c r="O622" s="17" t="s">
        <v>1282</v>
      </c>
      <c r="P622" s="17" t="s">
        <v>379</v>
      </c>
      <c r="Q622" s="17" t="s">
        <v>379</v>
      </c>
      <c r="R622" s="17" t="s">
        <v>3375</v>
      </c>
      <c r="S622" s="17" t="s">
        <v>1508</v>
      </c>
      <c r="T622" s="17" t="s">
        <v>275</v>
      </c>
      <c r="U622" s="117" t="s">
        <v>379</v>
      </c>
      <c r="V622" s="17" t="s">
        <v>379</v>
      </c>
      <c r="W622" s="17" t="s">
        <v>379</v>
      </c>
      <c r="X622" s="17" t="s">
        <v>276</v>
      </c>
      <c r="Y622" s="17" t="s">
        <v>1527</v>
      </c>
      <c r="Z622" s="31" t="s">
        <v>6625</v>
      </c>
      <c r="AA622" s="31" t="s">
        <v>635</v>
      </c>
      <c r="AB622" s="102" t="s">
        <v>3279</v>
      </c>
      <c r="AC622" s="1" t="s">
        <v>1132</v>
      </c>
      <c r="AD622" s="98">
        <v>4382.9431438127094</v>
      </c>
      <c r="AE622" s="17" t="s">
        <v>3280</v>
      </c>
      <c r="AF622" s="4">
        <v>7433.1103678929767</v>
      </c>
      <c r="AG622" s="17" t="s">
        <v>3357</v>
      </c>
      <c r="AH622" s="17" t="s">
        <v>1597</v>
      </c>
      <c r="AI622" s="1" t="s">
        <v>3082</v>
      </c>
      <c r="AJ622" s="1" t="s">
        <v>379</v>
      </c>
    </row>
    <row r="623" spans="1:36" ht="126" customHeight="1" x14ac:dyDescent="0.2">
      <c r="A623" s="123">
        <v>622</v>
      </c>
      <c r="B623" s="68" t="s">
        <v>3351</v>
      </c>
      <c r="C623" s="2" t="s">
        <v>3246</v>
      </c>
      <c r="D623" s="150"/>
      <c r="E623" s="108" t="s">
        <v>3261</v>
      </c>
      <c r="F623" s="171" t="s">
        <v>3270</v>
      </c>
      <c r="G623" s="23">
        <v>6</v>
      </c>
      <c r="H623" s="17" t="s">
        <v>1161</v>
      </c>
      <c r="I623" s="17" t="s">
        <v>4659</v>
      </c>
      <c r="J623" s="17" t="s">
        <v>163</v>
      </c>
      <c r="K623" s="17" t="s">
        <v>3358</v>
      </c>
      <c r="L623" s="43" t="s">
        <v>984</v>
      </c>
      <c r="M623" s="49" t="s">
        <v>3355</v>
      </c>
      <c r="N623" s="56" t="s">
        <v>3359</v>
      </c>
      <c r="O623" s="17" t="s">
        <v>1282</v>
      </c>
      <c r="P623" s="17" t="s">
        <v>379</v>
      </c>
      <c r="Q623" s="17" t="s">
        <v>379</v>
      </c>
      <c r="R623" s="17" t="s">
        <v>3375</v>
      </c>
      <c r="S623" s="17" t="s">
        <v>1508</v>
      </c>
      <c r="T623" s="17" t="s">
        <v>275</v>
      </c>
      <c r="U623" s="117" t="s">
        <v>379</v>
      </c>
      <c r="V623" s="17" t="s">
        <v>379</v>
      </c>
      <c r="W623" s="17" t="s">
        <v>379</v>
      </c>
      <c r="X623" s="17" t="s">
        <v>276</v>
      </c>
      <c r="Y623" s="17" t="s">
        <v>1291</v>
      </c>
      <c r="Z623" s="31" t="s">
        <v>6625</v>
      </c>
      <c r="AA623" s="31" t="s">
        <v>635</v>
      </c>
      <c r="AB623" s="102" t="s">
        <v>3279</v>
      </c>
      <c r="AC623" s="1" t="s">
        <v>1132</v>
      </c>
      <c r="AD623" s="98">
        <v>4716.5551839464888</v>
      </c>
      <c r="AE623" s="17" t="s">
        <v>3281</v>
      </c>
      <c r="AF623" s="4">
        <v>8216.5551839464879</v>
      </c>
      <c r="AG623" s="17" t="s">
        <v>3357</v>
      </c>
      <c r="AH623" s="17" t="s">
        <v>1597</v>
      </c>
      <c r="AI623" s="1" t="s">
        <v>3082</v>
      </c>
      <c r="AJ623" s="1" t="s">
        <v>379</v>
      </c>
    </row>
    <row r="624" spans="1:36" ht="126" customHeight="1" x14ac:dyDescent="0.2">
      <c r="A624" s="123">
        <v>623</v>
      </c>
      <c r="B624" s="68" t="s">
        <v>3351</v>
      </c>
      <c r="C624" s="2" t="s">
        <v>3245</v>
      </c>
      <c r="D624" s="150"/>
      <c r="E624" s="108" t="s">
        <v>3262</v>
      </c>
      <c r="F624" s="171" t="s">
        <v>3270</v>
      </c>
      <c r="G624" s="23">
        <v>7</v>
      </c>
      <c r="H624" s="17" t="s">
        <v>1161</v>
      </c>
      <c r="I624" s="17" t="s">
        <v>4660</v>
      </c>
      <c r="J624" s="17" t="s">
        <v>163</v>
      </c>
      <c r="K624" s="17" t="s">
        <v>3271</v>
      </c>
      <c r="L624" s="43" t="s">
        <v>984</v>
      </c>
      <c r="M624" s="49" t="s">
        <v>3355</v>
      </c>
      <c r="N624" s="56" t="s">
        <v>3360</v>
      </c>
      <c r="O624" s="17" t="s">
        <v>1282</v>
      </c>
      <c r="P624" s="17" t="s">
        <v>379</v>
      </c>
      <c r="Q624" s="17" t="s">
        <v>379</v>
      </c>
      <c r="R624" s="17" t="s">
        <v>3375</v>
      </c>
      <c r="S624" s="17" t="s">
        <v>1508</v>
      </c>
      <c r="T624" s="17" t="s">
        <v>275</v>
      </c>
      <c r="U624" s="117" t="s">
        <v>379</v>
      </c>
      <c r="V624" s="17" t="s">
        <v>379</v>
      </c>
      <c r="W624" s="17" t="s">
        <v>379</v>
      </c>
      <c r="X624" s="17" t="s">
        <v>276</v>
      </c>
      <c r="Y624" s="17" t="s">
        <v>1527</v>
      </c>
      <c r="Z624" s="31" t="s">
        <v>6625</v>
      </c>
      <c r="AA624" s="31" t="s">
        <v>635</v>
      </c>
      <c r="AB624" s="102" t="s">
        <v>3279</v>
      </c>
      <c r="AC624" s="1" t="s">
        <v>1132</v>
      </c>
      <c r="AD624" s="98">
        <v>5041.8060200668897</v>
      </c>
      <c r="AE624" s="17" t="s">
        <v>3282</v>
      </c>
      <c r="AF624" s="4">
        <v>8867.0568561872915</v>
      </c>
      <c r="AG624" s="17" t="s">
        <v>3357</v>
      </c>
      <c r="AH624" s="17" t="s">
        <v>1597</v>
      </c>
      <c r="AI624" s="1" t="s">
        <v>3082</v>
      </c>
      <c r="AJ624" s="1" t="s">
        <v>379</v>
      </c>
    </row>
    <row r="625" spans="1:36" ht="126" customHeight="1" x14ac:dyDescent="0.2">
      <c r="A625" s="123">
        <v>624</v>
      </c>
      <c r="B625" s="68" t="s">
        <v>3351</v>
      </c>
      <c r="C625" s="2" t="s">
        <v>3244</v>
      </c>
      <c r="D625" s="150"/>
      <c r="E625" s="108" t="s">
        <v>3263</v>
      </c>
      <c r="F625" s="171" t="s">
        <v>3270</v>
      </c>
      <c r="G625" s="23">
        <v>8</v>
      </c>
      <c r="H625" s="17" t="s">
        <v>1161</v>
      </c>
      <c r="I625" s="17" t="s">
        <v>4661</v>
      </c>
      <c r="J625" s="17" t="s">
        <v>163</v>
      </c>
      <c r="K625" s="17" t="s">
        <v>3361</v>
      </c>
      <c r="L625" s="43" t="s">
        <v>3272</v>
      </c>
      <c r="M625" s="49" t="s">
        <v>3355</v>
      </c>
      <c r="N625" s="56" t="s">
        <v>3363</v>
      </c>
      <c r="O625" s="17" t="s">
        <v>3276</v>
      </c>
      <c r="P625" s="17" t="s">
        <v>379</v>
      </c>
      <c r="Q625" s="17" t="s">
        <v>379</v>
      </c>
      <c r="R625" s="17" t="s">
        <v>3375</v>
      </c>
      <c r="S625" s="17" t="s">
        <v>1508</v>
      </c>
      <c r="T625" s="17" t="s">
        <v>275</v>
      </c>
      <c r="U625" s="117" t="s">
        <v>379</v>
      </c>
      <c r="V625" s="17" t="s">
        <v>379</v>
      </c>
      <c r="W625" s="17" t="s">
        <v>379</v>
      </c>
      <c r="X625" s="17" t="s">
        <v>276</v>
      </c>
      <c r="Y625" s="17" t="s">
        <v>1291</v>
      </c>
      <c r="Z625" s="31" t="s">
        <v>6625</v>
      </c>
      <c r="AA625" s="31" t="s">
        <v>635</v>
      </c>
      <c r="AB625" s="102" t="s">
        <v>3279</v>
      </c>
      <c r="AC625" s="1" t="s">
        <v>1132</v>
      </c>
      <c r="AD625" s="98">
        <v>8166.3879598662206</v>
      </c>
      <c r="AE625" s="17" t="s">
        <v>3283</v>
      </c>
      <c r="AF625" s="4">
        <v>13304.347826086958</v>
      </c>
      <c r="AG625" s="17" t="s">
        <v>3357</v>
      </c>
      <c r="AH625" s="17" t="s">
        <v>1597</v>
      </c>
      <c r="AI625" s="1" t="s">
        <v>3082</v>
      </c>
      <c r="AJ625" s="1" t="s">
        <v>379</v>
      </c>
    </row>
    <row r="626" spans="1:36" ht="126" customHeight="1" x14ac:dyDescent="0.2">
      <c r="A626" s="123">
        <v>625</v>
      </c>
      <c r="B626" s="68" t="s">
        <v>3351</v>
      </c>
      <c r="C626" s="2" t="s">
        <v>3248</v>
      </c>
      <c r="D626" s="150"/>
      <c r="E626" s="108" t="s">
        <v>3264</v>
      </c>
      <c r="F626" s="171" t="s">
        <v>3270</v>
      </c>
      <c r="G626" s="23">
        <v>10</v>
      </c>
      <c r="H626" s="17" t="s">
        <v>1161</v>
      </c>
      <c r="I626" s="17" t="s">
        <v>4662</v>
      </c>
      <c r="J626" s="17" t="s">
        <v>163</v>
      </c>
      <c r="K626" s="17" t="s">
        <v>3362</v>
      </c>
      <c r="L626" s="43" t="s">
        <v>3272</v>
      </c>
      <c r="M626" s="49" t="s">
        <v>3355</v>
      </c>
      <c r="N626" s="56" t="s">
        <v>3364</v>
      </c>
      <c r="O626" s="17" t="s">
        <v>3276</v>
      </c>
      <c r="P626" s="17" t="s">
        <v>379</v>
      </c>
      <c r="Q626" s="17" t="s">
        <v>379</v>
      </c>
      <c r="R626" s="17" t="s">
        <v>3375</v>
      </c>
      <c r="S626" s="17" t="s">
        <v>1508</v>
      </c>
      <c r="T626" s="17" t="s">
        <v>275</v>
      </c>
      <c r="U626" s="117" t="s">
        <v>379</v>
      </c>
      <c r="V626" s="17" t="s">
        <v>379</v>
      </c>
      <c r="W626" s="17" t="s">
        <v>379</v>
      </c>
      <c r="X626" s="17" t="s">
        <v>276</v>
      </c>
      <c r="Y626" s="17" t="s">
        <v>1291</v>
      </c>
      <c r="Z626" s="31" t="s">
        <v>6625</v>
      </c>
      <c r="AA626" s="31" t="s">
        <v>635</v>
      </c>
      <c r="AB626" s="102" t="s">
        <v>3279</v>
      </c>
      <c r="AC626" s="1" t="s">
        <v>1132</v>
      </c>
      <c r="AD626" s="98">
        <v>8308.5284280936467</v>
      </c>
      <c r="AE626" s="17" t="s">
        <v>3284</v>
      </c>
      <c r="AF626" s="4">
        <v>13808.528428093647</v>
      </c>
      <c r="AG626" s="17" t="s">
        <v>3357</v>
      </c>
      <c r="AH626" s="17" t="s">
        <v>1597</v>
      </c>
      <c r="AI626" s="1" t="s">
        <v>3082</v>
      </c>
      <c r="AJ626" s="1" t="s">
        <v>379</v>
      </c>
    </row>
    <row r="627" spans="1:36" ht="126" customHeight="1" x14ac:dyDescent="0.2">
      <c r="A627" s="123">
        <v>626</v>
      </c>
      <c r="B627" s="68" t="s">
        <v>3351</v>
      </c>
      <c r="C627" s="2" t="s">
        <v>3249</v>
      </c>
      <c r="D627" s="150"/>
      <c r="E627" s="108" t="s">
        <v>3265</v>
      </c>
      <c r="F627" s="171" t="s">
        <v>3270</v>
      </c>
      <c r="G627" s="23">
        <v>12</v>
      </c>
      <c r="H627" s="17" t="s">
        <v>1161</v>
      </c>
      <c r="I627" s="17" t="s">
        <v>4663</v>
      </c>
      <c r="J627" s="17" t="s">
        <v>163</v>
      </c>
      <c r="K627" s="17" t="s">
        <v>3367</v>
      </c>
      <c r="L627" s="43" t="s">
        <v>545</v>
      </c>
      <c r="M627" s="49" t="s">
        <v>3355</v>
      </c>
      <c r="N627" s="56" t="s">
        <v>3365</v>
      </c>
      <c r="O627" s="17" t="s">
        <v>3276</v>
      </c>
      <c r="P627" s="17" t="s">
        <v>379</v>
      </c>
      <c r="Q627" s="17" t="s">
        <v>379</v>
      </c>
      <c r="R627" s="17" t="s">
        <v>3375</v>
      </c>
      <c r="S627" s="17" t="s">
        <v>1508</v>
      </c>
      <c r="T627" s="17" t="s">
        <v>275</v>
      </c>
      <c r="U627" s="117" t="s">
        <v>379</v>
      </c>
      <c r="V627" s="17" t="s">
        <v>379</v>
      </c>
      <c r="W627" s="17" t="s">
        <v>379</v>
      </c>
      <c r="X627" s="17" t="s">
        <v>276</v>
      </c>
      <c r="Y627" s="17" t="s">
        <v>1291</v>
      </c>
      <c r="Z627" s="31" t="s">
        <v>6625</v>
      </c>
      <c r="AA627" s="31" t="s">
        <v>635</v>
      </c>
      <c r="AB627" s="102" t="s">
        <v>3279</v>
      </c>
      <c r="AC627" s="1" t="s">
        <v>1132</v>
      </c>
      <c r="AD627" s="98">
        <v>9241.6387959866224</v>
      </c>
      <c r="AE627" s="17" t="s">
        <v>3285</v>
      </c>
      <c r="AF627" s="4">
        <v>15191.471571906355</v>
      </c>
      <c r="AG627" s="17" t="s">
        <v>3357</v>
      </c>
      <c r="AH627" s="17" t="s">
        <v>1597</v>
      </c>
      <c r="AI627" s="1" t="s">
        <v>3082</v>
      </c>
      <c r="AJ627" s="1" t="s">
        <v>379</v>
      </c>
    </row>
    <row r="628" spans="1:36" ht="126" customHeight="1" x14ac:dyDescent="0.2">
      <c r="A628" s="123">
        <v>627</v>
      </c>
      <c r="B628" s="68" t="s">
        <v>3351</v>
      </c>
      <c r="C628" s="2" t="s">
        <v>3250</v>
      </c>
      <c r="D628" s="150"/>
      <c r="E628" s="108" t="s">
        <v>3266</v>
      </c>
      <c r="F628" s="171" t="s">
        <v>3270</v>
      </c>
      <c r="G628" s="23">
        <v>14</v>
      </c>
      <c r="H628" s="17" t="s">
        <v>1161</v>
      </c>
      <c r="I628" s="17" t="s">
        <v>4664</v>
      </c>
      <c r="J628" s="17" t="s">
        <v>163</v>
      </c>
      <c r="K628" s="17" t="s">
        <v>3368</v>
      </c>
      <c r="L628" s="43" t="s">
        <v>545</v>
      </c>
      <c r="M628" s="49" t="s">
        <v>3355</v>
      </c>
      <c r="N628" s="56" t="s">
        <v>3366</v>
      </c>
      <c r="O628" s="17" t="s">
        <v>3276</v>
      </c>
      <c r="P628" s="17" t="s">
        <v>379</v>
      </c>
      <c r="Q628" s="17" t="s">
        <v>379</v>
      </c>
      <c r="R628" s="17" t="s">
        <v>3375</v>
      </c>
      <c r="S628" s="17" t="s">
        <v>1508</v>
      </c>
      <c r="T628" s="17" t="s">
        <v>275</v>
      </c>
      <c r="U628" s="117" t="s">
        <v>379</v>
      </c>
      <c r="V628" s="17" t="s">
        <v>379</v>
      </c>
      <c r="W628" s="17" t="s">
        <v>379</v>
      </c>
      <c r="X628" s="17" t="s">
        <v>276</v>
      </c>
      <c r="Y628" s="17" t="s">
        <v>1588</v>
      </c>
      <c r="Z628" s="31" t="s">
        <v>6625</v>
      </c>
      <c r="AA628" s="31" t="s">
        <v>635</v>
      </c>
      <c r="AB628" s="102" t="s">
        <v>3279</v>
      </c>
      <c r="AC628" s="1" t="s">
        <v>1132</v>
      </c>
      <c r="AD628" s="98">
        <v>9500</v>
      </c>
      <c r="AE628" s="17" t="s">
        <v>123</v>
      </c>
      <c r="AF628" s="4">
        <v>16600.334448160535</v>
      </c>
      <c r="AG628" s="17" t="s">
        <v>3357</v>
      </c>
      <c r="AH628" s="17" t="s">
        <v>1597</v>
      </c>
      <c r="AI628" s="1" t="s">
        <v>3082</v>
      </c>
      <c r="AJ628" s="1" t="s">
        <v>379</v>
      </c>
    </row>
    <row r="629" spans="1:36" ht="126" customHeight="1" x14ac:dyDescent="0.2">
      <c r="A629" s="123">
        <v>628</v>
      </c>
      <c r="B629" s="68" t="s">
        <v>3351</v>
      </c>
      <c r="C629" s="2" t="s">
        <v>3251</v>
      </c>
      <c r="D629" s="150"/>
      <c r="E629" s="108" t="s">
        <v>3267</v>
      </c>
      <c r="F629" s="171" t="s">
        <v>3270</v>
      </c>
      <c r="G629" s="23">
        <v>15</v>
      </c>
      <c r="H629" s="17" t="s">
        <v>1161</v>
      </c>
      <c r="I629" s="17" t="s">
        <v>4665</v>
      </c>
      <c r="J629" s="17" t="s">
        <v>163</v>
      </c>
      <c r="K629" s="17" t="s">
        <v>3370</v>
      </c>
      <c r="L629" s="43" t="s">
        <v>3273</v>
      </c>
      <c r="M629" s="49" t="s">
        <v>3355</v>
      </c>
      <c r="N629" s="56" t="s">
        <v>3369</v>
      </c>
      <c r="O629" s="17" t="s">
        <v>3277</v>
      </c>
      <c r="P629" s="17" t="s">
        <v>379</v>
      </c>
      <c r="Q629" s="17" t="s">
        <v>379</v>
      </c>
      <c r="R629" s="17" t="s">
        <v>3375</v>
      </c>
      <c r="S629" s="17" t="s">
        <v>1508</v>
      </c>
      <c r="T629" s="17" t="s">
        <v>275</v>
      </c>
      <c r="U629" s="117" t="s">
        <v>379</v>
      </c>
      <c r="V629" s="17" t="s">
        <v>379</v>
      </c>
      <c r="W629" s="17" t="s">
        <v>379</v>
      </c>
      <c r="X629" s="17" t="s">
        <v>276</v>
      </c>
      <c r="Y629" s="17" t="s">
        <v>1527</v>
      </c>
      <c r="Z629" s="31" t="s">
        <v>6625</v>
      </c>
      <c r="AA629" s="31" t="s">
        <v>635</v>
      </c>
      <c r="AB629" s="102" t="s">
        <v>3279</v>
      </c>
      <c r="AC629" s="1" t="s">
        <v>1132</v>
      </c>
      <c r="AD629" s="98">
        <v>12416.387959866221</v>
      </c>
      <c r="AE629" s="17" t="s">
        <v>123</v>
      </c>
      <c r="AF629" s="4">
        <v>19516.722408026755</v>
      </c>
      <c r="AG629" s="17" t="s">
        <v>3357</v>
      </c>
      <c r="AH629" s="17" t="s">
        <v>1597</v>
      </c>
      <c r="AI629" s="1" t="s">
        <v>3082</v>
      </c>
      <c r="AJ629" s="1" t="s">
        <v>379</v>
      </c>
    </row>
    <row r="630" spans="1:36" ht="126" customHeight="1" x14ac:dyDescent="0.2">
      <c r="A630" s="123">
        <v>629</v>
      </c>
      <c r="B630" s="68" t="s">
        <v>3351</v>
      </c>
      <c r="C630" s="2" t="s">
        <v>3352</v>
      </c>
      <c r="D630" s="150"/>
      <c r="E630" s="108" t="s">
        <v>3268</v>
      </c>
      <c r="F630" s="171" t="s">
        <v>3270</v>
      </c>
      <c r="G630" s="23">
        <v>20</v>
      </c>
      <c r="H630" s="17" t="s">
        <v>1161</v>
      </c>
      <c r="I630" s="17" t="s">
        <v>4666</v>
      </c>
      <c r="J630" s="17" t="s">
        <v>163</v>
      </c>
      <c r="K630" s="17" t="s">
        <v>3371</v>
      </c>
      <c r="L630" s="43" t="s">
        <v>3274</v>
      </c>
      <c r="M630" s="49" t="s">
        <v>3355</v>
      </c>
      <c r="N630" s="56" t="s">
        <v>3372</v>
      </c>
      <c r="O630" s="17" t="s">
        <v>3277</v>
      </c>
      <c r="P630" s="17" t="s">
        <v>379</v>
      </c>
      <c r="Q630" s="17" t="s">
        <v>379</v>
      </c>
      <c r="R630" s="17" t="s">
        <v>3375</v>
      </c>
      <c r="S630" s="17" t="s">
        <v>1508</v>
      </c>
      <c r="T630" s="17" t="s">
        <v>275</v>
      </c>
      <c r="U630" s="117" t="s">
        <v>379</v>
      </c>
      <c r="V630" s="17" t="s">
        <v>379</v>
      </c>
      <c r="W630" s="17" t="s">
        <v>379</v>
      </c>
      <c r="X630" s="17" t="s">
        <v>276</v>
      </c>
      <c r="Y630" s="17" t="s">
        <v>1291</v>
      </c>
      <c r="Z630" s="31" t="s">
        <v>6625</v>
      </c>
      <c r="AA630" s="31" t="s">
        <v>635</v>
      </c>
      <c r="AB630" s="102" t="s">
        <v>3279</v>
      </c>
      <c r="AC630" s="1" t="s">
        <v>1132</v>
      </c>
      <c r="AD630" s="98">
        <v>14166.387959866221</v>
      </c>
      <c r="AE630" s="17" t="s">
        <v>3286</v>
      </c>
      <c r="AF630" s="4">
        <v>22491.638795986622</v>
      </c>
      <c r="AG630" s="17" t="s">
        <v>3357</v>
      </c>
      <c r="AH630" s="17" t="s">
        <v>1597</v>
      </c>
      <c r="AI630" s="1" t="s">
        <v>3082</v>
      </c>
      <c r="AJ630" s="1" t="s">
        <v>379</v>
      </c>
    </row>
    <row r="631" spans="1:36" ht="126" customHeight="1" x14ac:dyDescent="0.2">
      <c r="A631" s="123">
        <v>630</v>
      </c>
      <c r="B631" s="68" t="s">
        <v>3351</v>
      </c>
      <c r="C631" s="2" t="s">
        <v>3353</v>
      </c>
      <c r="D631" s="150"/>
      <c r="E631" s="108" t="s">
        <v>3269</v>
      </c>
      <c r="F631" s="171" t="s">
        <v>3270</v>
      </c>
      <c r="G631" s="23">
        <v>20</v>
      </c>
      <c r="H631" s="17" t="s">
        <v>1161</v>
      </c>
      <c r="I631" s="17" t="s">
        <v>4667</v>
      </c>
      <c r="J631" s="17" t="s">
        <v>163</v>
      </c>
      <c r="K631" s="17" t="s">
        <v>3373</v>
      </c>
      <c r="L631" s="43" t="s">
        <v>3275</v>
      </c>
      <c r="M631" s="49" t="s">
        <v>3355</v>
      </c>
      <c r="N631" s="56" t="s">
        <v>3374</v>
      </c>
      <c r="O631" s="17" t="s">
        <v>3278</v>
      </c>
      <c r="P631" s="17" t="s">
        <v>379</v>
      </c>
      <c r="Q631" s="17" t="s">
        <v>379</v>
      </c>
      <c r="R631" s="17" t="s">
        <v>3375</v>
      </c>
      <c r="S631" s="17" t="s">
        <v>1508</v>
      </c>
      <c r="T631" s="17" t="s">
        <v>275</v>
      </c>
      <c r="U631" s="117" t="s">
        <v>379</v>
      </c>
      <c r="V631" s="17" t="s">
        <v>379</v>
      </c>
      <c r="W631" s="17" t="s">
        <v>379</v>
      </c>
      <c r="X631" s="17" t="s">
        <v>276</v>
      </c>
      <c r="Y631" s="17" t="s">
        <v>1291</v>
      </c>
      <c r="Z631" s="31" t="s">
        <v>6625</v>
      </c>
      <c r="AA631" s="31" t="s">
        <v>635</v>
      </c>
      <c r="AB631" s="102" t="s">
        <v>3279</v>
      </c>
      <c r="AC631" s="1" t="s">
        <v>1132</v>
      </c>
      <c r="AD631" s="98">
        <v>16666.387959866221</v>
      </c>
      <c r="AE631" s="17" t="s">
        <v>3286</v>
      </c>
      <c r="AF631" s="4">
        <v>25391.304347826088</v>
      </c>
      <c r="AG631" s="17" t="s">
        <v>3357</v>
      </c>
      <c r="AH631" s="17" t="s">
        <v>1597</v>
      </c>
      <c r="AI631" s="1" t="s">
        <v>3082</v>
      </c>
      <c r="AJ631" s="1" t="s">
        <v>379</v>
      </c>
    </row>
    <row r="632" spans="1:36" ht="126" customHeight="1" x14ac:dyDescent="0.2">
      <c r="A632" s="123">
        <v>631</v>
      </c>
      <c r="B632" s="3" t="s">
        <v>3351</v>
      </c>
      <c r="C632" s="2" t="s">
        <v>3252</v>
      </c>
      <c r="D632" s="144"/>
      <c r="E632" s="183" t="s">
        <v>6709</v>
      </c>
      <c r="F632" s="168" t="s">
        <v>6645</v>
      </c>
      <c r="G632" s="22">
        <v>5</v>
      </c>
      <c r="H632" s="1" t="s">
        <v>1161</v>
      </c>
      <c r="I632" s="1" t="s">
        <v>6717</v>
      </c>
      <c r="J632" s="1" t="s">
        <v>163</v>
      </c>
      <c r="K632" s="1" t="s">
        <v>5849</v>
      </c>
      <c r="L632" s="42" t="s">
        <v>6661</v>
      </c>
      <c r="M632" s="48" t="s">
        <v>6657</v>
      </c>
      <c r="N632" s="55" t="s">
        <v>6659</v>
      </c>
      <c r="O632" s="1" t="s">
        <v>1282</v>
      </c>
      <c r="P632" s="1" t="s">
        <v>379</v>
      </c>
      <c r="Q632" s="1" t="s">
        <v>379</v>
      </c>
      <c r="R632" s="1" t="s">
        <v>6646</v>
      </c>
      <c r="S632" s="1" t="s">
        <v>5850</v>
      </c>
      <c r="T632" s="1" t="s">
        <v>6162</v>
      </c>
      <c r="U632" s="89" t="s">
        <v>379</v>
      </c>
      <c r="V632" s="1" t="s">
        <v>379</v>
      </c>
      <c r="W632" s="1" t="s">
        <v>379</v>
      </c>
      <c r="X632" s="1" t="s">
        <v>276</v>
      </c>
      <c r="Y632" s="1" t="s">
        <v>964</v>
      </c>
      <c r="Z632" s="31" t="s">
        <v>6625</v>
      </c>
      <c r="AA632" s="31" t="s">
        <v>632</v>
      </c>
      <c r="AB632" s="183" t="s">
        <v>6626</v>
      </c>
      <c r="AC632" s="1" t="s">
        <v>1132</v>
      </c>
      <c r="AD632" s="134">
        <v>4429</v>
      </c>
      <c r="AE632" s="1" t="s">
        <v>6647</v>
      </c>
      <c r="AF632" s="4" t="s">
        <v>6628</v>
      </c>
      <c r="AG632" s="168" t="s">
        <v>6721</v>
      </c>
      <c r="AH632" s="1" t="s">
        <v>6722</v>
      </c>
      <c r="AI632" s="238" t="s">
        <v>2207</v>
      </c>
      <c r="AJ632" s="251">
        <v>45688</v>
      </c>
    </row>
    <row r="633" spans="1:36" ht="126" customHeight="1" x14ac:dyDescent="0.2">
      <c r="A633" s="123">
        <v>632</v>
      </c>
      <c r="B633" s="3" t="s">
        <v>3351</v>
      </c>
      <c r="C633" s="2" t="s">
        <v>3253</v>
      </c>
      <c r="D633" s="144"/>
      <c r="E633" s="183" t="s">
        <v>6710</v>
      </c>
      <c r="F633" s="168" t="s">
        <v>6645</v>
      </c>
      <c r="G633" s="22">
        <v>6</v>
      </c>
      <c r="H633" s="1" t="s">
        <v>1161</v>
      </c>
      <c r="I633" s="1" t="s">
        <v>6718</v>
      </c>
      <c r="J633" s="1" t="s">
        <v>163</v>
      </c>
      <c r="K633" s="1" t="s">
        <v>5851</v>
      </c>
      <c r="L633" s="42" t="s">
        <v>6660</v>
      </c>
      <c r="M633" s="48" t="s">
        <v>6657</v>
      </c>
      <c r="N633" s="55" t="s">
        <v>6658</v>
      </c>
      <c r="O633" s="1" t="s">
        <v>1282</v>
      </c>
      <c r="P633" s="1" t="s">
        <v>379</v>
      </c>
      <c r="Q633" s="1" t="s">
        <v>379</v>
      </c>
      <c r="R633" s="1" t="s">
        <v>6646</v>
      </c>
      <c r="S633" s="1" t="s">
        <v>5850</v>
      </c>
      <c r="T633" s="1" t="s">
        <v>6162</v>
      </c>
      <c r="U633" s="89" t="s">
        <v>379</v>
      </c>
      <c r="V633" s="1" t="s">
        <v>379</v>
      </c>
      <c r="W633" s="1" t="s">
        <v>379</v>
      </c>
      <c r="X633" s="1" t="s">
        <v>276</v>
      </c>
      <c r="Y633" s="1" t="s">
        <v>964</v>
      </c>
      <c r="Z633" s="31" t="s">
        <v>6625</v>
      </c>
      <c r="AA633" s="31" t="s">
        <v>632</v>
      </c>
      <c r="AB633" s="183" t="s">
        <v>6626</v>
      </c>
      <c r="AC633" s="1" t="s">
        <v>1132</v>
      </c>
      <c r="AD633" s="134">
        <v>4729</v>
      </c>
      <c r="AE633" s="1" t="s">
        <v>6647</v>
      </c>
      <c r="AF633" s="4" t="s">
        <v>6648</v>
      </c>
      <c r="AG633" s="168" t="s">
        <v>6721</v>
      </c>
      <c r="AH633" s="1" t="s">
        <v>6722</v>
      </c>
      <c r="AI633" s="238" t="s">
        <v>2207</v>
      </c>
      <c r="AJ633" s="251">
        <v>45688</v>
      </c>
    </row>
    <row r="634" spans="1:36" ht="126" customHeight="1" x14ac:dyDescent="0.2">
      <c r="A634" s="123">
        <v>633</v>
      </c>
      <c r="B634" s="3" t="s">
        <v>3351</v>
      </c>
      <c r="C634" s="2" t="s">
        <v>3254</v>
      </c>
      <c r="D634" s="144"/>
      <c r="E634" s="183" t="s">
        <v>6711</v>
      </c>
      <c r="F634" s="168" t="s">
        <v>6645</v>
      </c>
      <c r="G634" s="22">
        <v>8</v>
      </c>
      <c r="H634" s="1" t="s">
        <v>1161</v>
      </c>
      <c r="I634" s="1" t="s">
        <v>5852</v>
      </c>
      <c r="J634" s="1" t="s">
        <v>163</v>
      </c>
      <c r="K634" s="1" t="s">
        <v>6651</v>
      </c>
      <c r="L634" s="42" t="s">
        <v>6662</v>
      </c>
      <c r="M634" s="48" t="s">
        <v>1217</v>
      </c>
      <c r="N634" s="55" t="s">
        <v>1217</v>
      </c>
      <c r="O634" s="1" t="s">
        <v>3276</v>
      </c>
      <c r="P634" s="1" t="s">
        <v>379</v>
      </c>
      <c r="Q634" s="1" t="s">
        <v>379</v>
      </c>
      <c r="R634" s="1" t="s">
        <v>6646</v>
      </c>
      <c r="S634" s="1" t="s">
        <v>5850</v>
      </c>
      <c r="T634" s="1" t="s">
        <v>6162</v>
      </c>
      <c r="U634" s="89" t="s">
        <v>379</v>
      </c>
      <c r="V634" s="1" t="s">
        <v>379</v>
      </c>
      <c r="W634" s="1" t="s">
        <v>379</v>
      </c>
      <c r="X634" s="1" t="s">
        <v>276</v>
      </c>
      <c r="Y634" s="1" t="s">
        <v>1291</v>
      </c>
      <c r="Z634" s="31" t="s">
        <v>6625</v>
      </c>
      <c r="AA634" s="31" t="s">
        <v>632</v>
      </c>
      <c r="AB634" s="183" t="s">
        <v>6626</v>
      </c>
      <c r="AC634" s="1" t="s">
        <v>1132</v>
      </c>
      <c r="AD634" s="134">
        <v>6678</v>
      </c>
      <c r="AE634" s="1" t="s">
        <v>423</v>
      </c>
      <c r="AF634" s="4" t="s">
        <v>6629</v>
      </c>
      <c r="AG634" s="168" t="s">
        <v>6721</v>
      </c>
      <c r="AH634" s="1" t="s">
        <v>6723</v>
      </c>
      <c r="AI634" s="238" t="s">
        <v>2207</v>
      </c>
      <c r="AJ634" s="251">
        <v>45688</v>
      </c>
    </row>
    <row r="635" spans="1:36" ht="126" customHeight="1" x14ac:dyDescent="0.2">
      <c r="A635" s="123">
        <v>634</v>
      </c>
      <c r="B635" s="3" t="s">
        <v>3351</v>
      </c>
      <c r="C635" s="2" t="s">
        <v>3255</v>
      </c>
      <c r="D635" s="144"/>
      <c r="E635" s="183" t="s">
        <v>6712</v>
      </c>
      <c r="F635" s="168" t="s">
        <v>6645</v>
      </c>
      <c r="G635" s="22">
        <v>10</v>
      </c>
      <c r="H635" s="1" t="s">
        <v>1161</v>
      </c>
      <c r="I635" s="1" t="s">
        <v>5853</v>
      </c>
      <c r="J635" s="1" t="s">
        <v>163</v>
      </c>
      <c r="K635" s="1" t="s">
        <v>6652</v>
      </c>
      <c r="L635" s="42" t="s">
        <v>6663</v>
      </c>
      <c r="M635" s="48" t="s">
        <v>1217</v>
      </c>
      <c r="N635" s="55" t="s">
        <v>1217</v>
      </c>
      <c r="O635" s="1" t="s">
        <v>3276</v>
      </c>
      <c r="P635" s="1" t="s">
        <v>379</v>
      </c>
      <c r="Q635" s="1" t="s">
        <v>379</v>
      </c>
      <c r="R635" s="1" t="s">
        <v>6646</v>
      </c>
      <c r="S635" s="1" t="s">
        <v>5850</v>
      </c>
      <c r="T635" s="1" t="s">
        <v>6162</v>
      </c>
      <c r="U635" s="89" t="s">
        <v>379</v>
      </c>
      <c r="V635" s="1" t="s">
        <v>379</v>
      </c>
      <c r="W635" s="1" t="s">
        <v>379</v>
      </c>
      <c r="X635" s="1" t="s">
        <v>276</v>
      </c>
      <c r="Y635" s="1" t="s">
        <v>1291</v>
      </c>
      <c r="Z635" s="31" t="s">
        <v>6625</v>
      </c>
      <c r="AA635" s="31" t="s">
        <v>632</v>
      </c>
      <c r="AB635" s="183" t="s">
        <v>6626</v>
      </c>
      <c r="AC635" s="1" t="s">
        <v>1132</v>
      </c>
      <c r="AD635" s="134">
        <v>7078</v>
      </c>
      <c r="AE635" s="1" t="s">
        <v>423</v>
      </c>
      <c r="AF635" s="4" t="s">
        <v>6630</v>
      </c>
      <c r="AG635" s="168" t="s">
        <v>6721</v>
      </c>
      <c r="AH635" s="1" t="s">
        <v>6723</v>
      </c>
      <c r="AI635" s="238" t="s">
        <v>2207</v>
      </c>
      <c r="AJ635" s="251">
        <v>45688</v>
      </c>
    </row>
    <row r="636" spans="1:36" ht="126" customHeight="1" x14ac:dyDescent="0.2">
      <c r="A636" s="123">
        <v>635</v>
      </c>
      <c r="B636" s="3" t="s">
        <v>3351</v>
      </c>
      <c r="C636" s="2" t="s">
        <v>3256</v>
      </c>
      <c r="D636" s="144"/>
      <c r="E636" s="183" t="s">
        <v>6713</v>
      </c>
      <c r="F636" s="168" t="s">
        <v>6645</v>
      </c>
      <c r="G636" s="22">
        <v>12</v>
      </c>
      <c r="H636" s="1" t="s">
        <v>1161</v>
      </c>
      <c r="I636" s="1" t="s">
        <v>5854</v>
      </c>
      <c r="J636" s="1" t="s">
        <v>163</v>
      </c>
      <c r="K636" s="1" t="s">
        <v>6653</v>
      </c>
      <c r="L636" s="42" t="s">
        <v>6664</v>
      </c>
      <c r="M636" s="48" t="s">
        <v>1217</v>
      </c>
      <c r="N636" s="55" t="s">
        <v>1217</v>
      </c>
      <c r="O636" s="1" t="s">
        <v>3276</v>
      </c>
      <c r="P636" s="1" t="s">
        <v>379</v>
      </c>
      <c r="Q636" s="1" t="s">
        <v>379</v>
      </c>
      <c r="R636" s="1" t="s">
        <v>6646</v>
      </c>
      <c r="S636" s="1" t="s">
        <v>5850</v>
      </c>
      <c r="T636" s="1" t="s">
        <v>6162</v>
      </c>
      <c r="U636" s="89" t="s">
        <v>379</v>
      </c>
      <c r="V636" s="1" t="s">
        <v>379</v>
      </c>
      <c r="W636" s="1" t="s">
        <v>379</v>
      </c>
      <c r="X636" s="1" t="s">
        <v>276</v>
      </c>
      <c r="Y636" s="1" t="s">
        <v>1291</v>
      </c>
      <c r="Z636" s="31" t="s">
        <v>6625</v>
      </c>
      <c r="AA636" s="31" t="s">
        <v>632</v>
      </c>
      <c r="AB636" s="183" t="s">
        <v>6626</v>
      </c>
      <c r="AC636" s="1" t="s">
        <v>1132</v>
      </c>
      <c r="AD636" s="134">
        <v>7398</v>
      </c>
      <c r="AE636" s="1" t="s">
        <v>6627</v>
      </c>
      <c r="AF636" s="4" t="s">
        <v>6631</v>
      </c>
      <c r="AG636" s="168" t="s">
        <v>6721</v>
      </c>
      <c r="AH636" s="1" t="s">
        <v>6723</v>
      </c>
      <c r="AI636" s="238" t="s">
        <v>2207</v>
      </c>
      <c r="AJ636" s="251">
        <v>45688</v>
      </c>
    </row>
    <row r="637" spans="1:36" ht="126" customHeight="1" x14ac:dyDescent="0.2">
      <c r="A637" s="123">
        <v>636</v>
      </c>
      <c r="B637" s="3" t="s">
        <v>3351</v>
      </c>
      <c r="C637" s="2" t="s">
        <v>3257</v>
      </c>
      <c r="D637" s="144"/>
      <c r="E637" s="183" t="s">
        <v>6714</v>
      </c>
      <c r="F637" s="168" t="s">
        <v>6645</v>
      </c>
      <c r="G637" s="22">
        <v>15</v>
      </c>
      <c r="H637" s="1" t="s">
        <v>1161</v>
      </c>
      <c r="I637" s="1" t="s">
        <v>5855</v>
      </c>
      <c r="J637" s="1" t="s">
        <v>163</v>
      </c>
      <c r="K637" s="1" t="s">
        <v>6654</v>
      </c>
      <c r="L637" s="42" t="s">
        <v>6665</v>
      </c>
      <c r="M637" s="48" t="s">
        <v>1217</v>
      </c>
      <c r="N637" s="55" t="s">
        <v>1217</v>
      </c>
      <c r="O637" s="1" t="s">
        <v>3277</v>
      </c>
      <c r="P637" s="1" t="s">
        <v>379</v>
      </c>
      <c r="Q637" s="1" t="s">
        <v>379</v>
      </c>
      <c r="R637" s="1" t="s">
        <v>6646</v>
      </c>
      <c r="S637" s="1" t="s">
        <v>6719</v>
      </c>
      <c r="T637" s="191" t="s">
        <v>6720</v>
      </c>
      <c r="U637" s="89" t="s">
        <v>379</v>
      </c>
      <c r="V637" s="1" t="s">
        <v>379</v>
      </c>
      <c r="W637" s="1" t="s">
        <v>379</v>
      </c>
      <c r="X637" s="1" t="s">
        <v>276</v>
      </c>
      <c r="Y637" s="1" t="s">
        <v>1527</v>
      </c>
      <c r="Z637" s="31" t="s">
        <v>6625</v>
      </c>
      <c r="AA637" s="31" t="s">
        <v>632</v>
      </c>
      <c r="AB637" s="183" t="s">
        <v>6626</v>
      </c>
      <c r="AC637" s="1" t="s">
        <v>1132</v>
      </c>
      <c r="AD637" s="134">
        <v>9082</v>
      </c>
      <c r="AE637" s="1" t="s">
        <v>6627</v>
      </c>
      <c r="AF637" s="4" t="s">
        <v>6649</v>
      </c>
      <c r="AG637" s="168" t="s">
        <v>6721</v>
      </c>
      <c r="AH637" s="1" t="s">
        <v>6723</v>
      </c>
      <c r="AI637" s="238" t="s">
        <v>2207</v>
      </c>
      <c r="AJ637" s="251">
        <v>45688</v>
      </c>
    </row>
    <row r="638" spans="1:36" ht="126" customHeight="1" x14ac:dyDescent="0.2">
      <c r="A638" s="123">
        <v>637</v>
      </c>
      <c r="B638" s="3" t="s">
        <v>3351</v>
      </c>
      <c r="C638" s="2" t="s">
        <v>3258</v>
      </c>
      <c r="D638" s="144"/>
      <c r="E638" s="183" t="s">
        <v>6715</v>
      </c>
      <c r="F638" s="168" t="s">
        <v>6645</v>
      </c>
      <c r="G638" s="22">
        <v>18</v>
      </c>
      <c r="H638" s="1" t="s">
        <v>1161</v>
      </c>
      <c r="I638" s="1" t="s">
        <v>5856</v>
      </c>
      <c r="J638" s="1" t="s">
        <v>163</v>
      </c>
      <c r="K638" s="1" t="s">
        <v>6655</v>
      </c>
      <c r="L638" s="42" t="s">
        <v>6666</v>
      </c>
      <c r="M638" s="48" t="s">
        <v>1217</v>
      </c>
      <c r="N638" s="55" t="s">
        <v>1217</v>
      </c>
      <c r="O638" s="1" t="s">
        <v>3277</v>
      </c>
      <c r="P638" s="1" t="s">
        <v>379</v>
      </c>
      <c r="Q638" s="1" t="s">
        <v>379</v>
      </c>
      <c r="R638" s="1" t="s">
        <v>6646</v>
      </c>
      <c r="S638" s="1" t="s">
        <v>6719</v>
      </c>
      <c r="T638" s="191" t="s">
        <v>6720</v>
      </c>
      <c r="U638" s="89" t="s">
        <v>379</v>
      </c>
      <c r="V638" s="1" t="s">
        <v>379</v>
      </c>
      <c r="W638" s="1" t="s">
        <v>379</v>
      </c>
      <c r="X638" s="1" t="s">
        <v>276</v>
      </c>
      <c r="Y638" s="1" t="s">
        <v>1958</v>
      </c>
      <c r="Z638" s="31" t="s">
        <v>6625</v>
      </c>
      <c r="AA638" s="31" t="s">
        <v>632</v>
      </c>
      <c r="AB638" s="183" t="s">
        <v>6626</v>
      </c>
      <c r="AC638" s="1" t="s">
        <v>1132</v>
      </c>
      <c r="AD638" s="134">
        <v>10385</v>
      </c>
      <c r="AE638" s="1" t="s">
        <v>6627</v>
      </c>
      <c r="AF638" s="4" t="s">
        <v>6650</v>
      </c>
      <c r="AG638" s="168" t="s">
        <v>6721</v>
      </c>
      <c r="AH638" s="1" t="s">
        <v>6723</v>
      </c>
      <c r="AI638" s="238" t="s">
        <v>2207</v>
      </c>
      <c r="AJ638" s="251">
        <v>45688</v>
      </c>
    </row>
    <row r="639" spans="1:36" ht="126" customHeight="1" x14ac:dyDescent="0.2">
      <c r="A639" s="123">
        <v>638</v>
      </c>
      <c r="B639" s="3" t="s">
        <v>3351</v>
      </c>
      <c r="C639" s="2" t="s">
        <v>3259</v>
      </c>
      <c r="D639" s="144"/>
      <c r="E639" s="183" t="s">
        <v>6716</v>
      </c>
      <c r="F639" s="168" t="s">
        <v>6645</v>
      </c>
      <c r="G639" s="22">
        <v>20</v>
      </c>
      <c r="H639" s="1" t="s">
        <v>1161</v>
      </c>
      <c r="I639" s="1" t="s">
        <v>5857</v>
      </c>
      <c r="J639" s="1" t="s">
        <v>163</v>
      </c>
      <c r="K639" s="1" t="s">
        <v>6656</v>
      </c>
      <c r="L639" s="42" t="s">
        <v>6667</v>
      </c>
      <c r="M639" s="48" t="s">
        <v>1217</v>
      </c>
      <c r="N639" s="55" t="s">
        <v>1217</v>
      </c>
      <c r="O639" s="1" t="s">
        <v>3278</v>
      </c>
      <c r="P639" s="1" t="s">
        <v>379</v>
      </c>
      <c r="Q639" s="1" t="s">
        <v>379</v>
      </c>
      <c r="R639" s="1" t="s">
        <v>6646</v>
      </c>
      <c r="S639" s="1" t="s">
        <v>6719</v>
      </c>
      <c r="T639" s="191" t="s">
        <v>6720</v>
      </c>
      <c r="U639" s="89" t="s">
        <v>379</v>
      </c>
      <c r="V639" s="1" t="s">
        <v>379</v>
      </c>
      <c r="W639" s="1" t="s">
        <v>379</v>
      </c>
      <c r="X639" s="1" t="s">
        <v>276</v>
      </c>
      <c r="Y639" s="1" t="s">
        <v>1291</v>
      </c>
      <c r="Z639" s="31" t="s">
        <v>6625</v>
      </c>
      <c r="AA639" s="31" t="s">
        <v>632</v>
      </c>
      <c r="AB639" s="183" t="s">
        <v>6626</v>
      </c>
      <c r="AC639" s="1" t="s">
        <v>1132</v>
      </c>
      <c r="AD639" s="134">
        <v>11780</v>
      </c>
      <c r="AE639" s="1" t="s">
        <v>6627</v>
      </c>
      <c r="AF639" s="4" t="s">
        <v>6634</v>
      </c>
      <c r="AG639" s="168" t="s">
        <v>6721</v>
      </c>
      <c r="AH639" s="1" t="s">
        <v>6723</v>
      </c>
      <c r="AI639" s="238" t="s">
        <v>2207</v>
      </c>
      <c r="AJ639" s="251">
        <v>45688</v>
      </c>
    </row>
    <row r="640" spans="1:36" ht="126" customHeight="1" x14ac:dyDescent="0.2">
      <c r="A640" s="123">
        <v>639</v>
      </c>
      <c r="B640" s="68" t="s">
        <v>3287</v>
      </c>
      <c r="C640" s="2" t="s">
        <v>3376</v>
      </c>
      <c r="D640" s="150"/>
      <c r="E640" s="108" t="s">
        <v>3289</v>
      </c>
      <c r="F640" s="171" t="s">
        <v>3378</v>
      </c>
      <c r="G640" s="23">
        <v>5</v>
      </c>
      <c r="H640" s="17" t="s">
        <v>1036</v>
      </c>
      <c r="I640" s="17" t="s">
        <v>3291</v>
      </c>
      <c r="J640" s="17" t="s">
        <v>3290</v>
      </c>
      <c r="K640" s="17" t="s">
        <v>3379</v>
      </c>
      <c r="L640" s="43">
        <v>6.3</v>
      </c>
      <c r="M640" s="49">
        <v>-5</v>
      </c>
      <c r="N640" s="56" t="s">
        <v>353</v>
      </c>
      <c r="O640" s="17" t="s">
        <v>1709</v>
      </c>
      <c r="P640" s="17" t="s">
        <v>286</v>
      </c>
      <c r="Q640" s="17" t="s">
        <v>3293</v>
      </c>
      <c r="R640" s="17" t="s">
        <v>820</v>
      </c>
      <c r="S640" s="17" t="s">
        <v>590</v>
      </c>
      <c r="T640" s="17" t="s">
        <v>632</v>
      </c>
      <c r="U640" s="117" t="s">
        <v>3294</v>
      </c>
      <c r="V640" s="17" t="s">
        <v>3295</v>
      </c>
      <c r="W640" s="17" t="s">
        <v>3296</v>
      </c>
      <c r="X640" s="17" t="s">
        <v>170</v>
      </c>
      <c r="Y640" s="17" t="s">
        <v>1031</v>
      </c>
      <c r="Z640" s="31" t="s">
        <v>634</v>
      </c>
      <c r="AA640" s="31" t="s">
        <v>635</v>
      </c>
      <c r="AB640" s="102" t="s">
        <v>3297</v>
      </c>
      <c r="AC640" s="1" t="s">
        <v>3670</v>
      </c>
      <c r="AD640" s="98">
        <v>5071.0702339999998</v>
      </c>
      <c r="AE640" s="17" t="s">
        <v>3298</v>
      </c>
      <c r="AF640" s="4" t="s">
        <v>5485</v>
      </c>
      <c r="AG640" s="17" t="s">
        <v>3381</v>
      </c>
      <c r="AH640" s="17" t="s">
        <v>2900</v>
      </c>
      <c r="AI640" s="1" t="s">
        <v>3082</v>
      </c>
      <c r="AJ640" s="1" t="s">
        <v>379</v>
      </c>
    </row>
    <row r="641" spans="1:36" ht="126" customHeight="1" x14ac:dyDescent="0.2">
      <c r="A641" s="123">
        <v>640</v>
      </c>
      <c r="B641" s="68" t="s">
        <v>3287</v>
      </c>
      <c r="C641" s="2" t="s">
        <v>3377</v>
      </c>
      <c r="D641" s="150"/>
      <c r="E641" s="181" t="s">
        <v>3288</v>
      </c>
      <c r="F641" s="171" t="s">
        <v>3378</v>
      </c>
      <c r="G641" s="23">
        <v>5</v>
      </c>
      <c r="H641" s="17" t="s">
        <v>1036</v>
      </c>
      <c r="I641" s="17" t="s">
        <v>3291</v>
      </c>
      <c r="J641" s="17" t="s">
        <v>163</v>
      </c>
      <c r="K641" s="17" t="s">
        <v>3380</v>
      </c>
      <c r="L641" s="43">
        <v>6.4</v>
      </c>
      <c r="M641" s="49">
        <v>-5</v>
      </c>
      <c r="N641" s="56" t="s">
        <v>3292</v>
      </c>
      <c r="O641" s="17" t="s">
        <v>1709</v>
      </c>
      <c r="P641" s="17" t="s">
        <v>286</v>
      </c>
      <c r="Q641" s="17" t="s">
        <v>3293</v>
      </c>
      <c r="R641" s="17" t="s">
        <v>820</v>
      </c>
      <c r="S641" s="17" t="s">
        <v>590</v>
      </c>
      <c r="T641" s="17" t="s">
        <v>632</v>
      </c>
      <c r="U641" s="117" t="s">
        <v>3294</v>
      </c>
      <c r="V641" s="17" t="s">
        <v>3295</v>
      </c>
      <c r="W641" s="17" t="s">
        <v>3296</v>
      </c>
      <c r="X641" s="17" t="s">
        <v>170</v>
      </c>
      <c r="Y641" s="17" t="s">
        <v>1031</v>
      </c>
      <c r="Z641" s="31" t="s">
        <v>634</v>
      </c>
      <c r="AA641" s="31" t="s">
        <v>1436</v>
      </c>
      <c r="AB641" s="102" t="s">
        <v>3297</v>
      </c>
      <c r="AC641" s="1" t="s">
        <v>3670</v>
      </c>
      <c r="AD641" s="98">
        <v>4571.0702339999998</v>
      </c>
      <c r="AE641" s="17" t="s">
        <v>3298</v>
      </c>
      <c r="AF641" s="4" t="s">
        <v>5486</v>
      </c>
      <c r="AG641" s="17" t="s">
        <v>3381</v>
      </c>
      <c r="AH641" s="17" t="s">
        <v>325</v>
      </c>
      <c r="AI641" s="1" t="s">
        <v>3082</v>
      </c>
      <c r="AJ641" s="1" t="s">
        <v>379</v>
      </c>
    </row>
    <row r="642" spans="1:36" ht="126" customHeight="1" x14ac:dyDescent="0.2">
      <c r="A642" s="123">
        <v>641</v>
      </c>
      <c r="B642" s="68" t="s">
        <v>3299</v>
      </c>
      <c r="C642" s="2" t="s">
        <v>3300</v>
      </c>
      <c r="D642" s="150"/>
      <c r="E642" s="108" t="s">
        <v>3350</v>
      </c>
      <c r="F642" s="171" t="s">
        <v>3301</v>
      </c>
      <c r="G642" s="23">
        <v>8</v>
      </c>
      <c r="H642" s="17" t="s">
        <v>1036</v>
      </c>
      <c r="I642" s="1" t="s">
        <v>1853</v>
      </c>
      <c r="J642" s="17" t="s">
        <v>939</v>
      </c>
      <c r="K642" s="17" t="s">
        <v>1852</v>
      </c>
      <c r="L642" s="43" t="s">
        <v>284</v>
      </c>
      <c r="M642" s="49">
        <v>-5</v>
      </c>
      <c r="N642" s="56" t="s">
        <v>1434</v>
      </c>
      <c r="O642" s="17" t="s">
        <v>285</v>
      </c>
      <c r="P642" s="17" t="s">
        <v>379</v>
      </c>
      <c r="Q642" s="17" t="s">
        <v>1854</v>
      </c>
      <c r="R642" s="17" t="s">
        <v>1850</v>
      </c>
      <c r="S642" s="17" t="s">
        <v>1069</v>
      </c>
      <c r="T642" s="17" t="s">
        <v>632</v>
      </c>
      <c r="U642" s="117" t="s">
        <v>3302</v>
      </c>
      <c r="V642" s="17" t="s">
        <v>3303</v>
      </c>
      <c r="W642" s="17" t="s">
        <v>3304</v>
      </c>
      <c r="X642" s="17" t="s">
        <v>170</v>
      </c>
      <c r="Y642" s="17" t="s">
        <v>653</v>
      </c>
      <c r="Z642" s="31" t="s">
        <v>634</v>
      </c>
      <c r="AA642" s="31" t="s">
        <v>635</v>
      </c>
      <c r="AB642" s="102" t="s">
        <v>3305</v>
      </c>
      <c r="AC642" s="19" t="s">
        <v>3625</v>
      </c>
      <c r="AD642" s="98">
        <v>5015.0501670000003</v>
      </c>
      <c r="AE642" s="17" t="s">
        <v>3306</v>
      </c>
      <c r="AF642" s="4">
        <v>14140.833333333363</v>
      </c>
      <c r="AG642" s="17" t="s">
        <v>1855</v>
      </c>
      <c r="AH642" s="17" t="s">
        <v>159</v>
      </c>
      <c r="AI642" s="1" t="s">
        <v>3082</v>
      </c>
      <c r="AJ642" s="1" t="s">
        <v>379</v>
      </c>
    </row>
    <row r="643" spans="1:36" ht="126" customHeight="1" x14ac:dyDescent="0.2">
      <c r="A643" s="123">
        <v>642</v>
      </c>
      <c r="B643" s="69" t="s">
        <v>4038</v>
      </c>
      <c r="C643" s="2" t="s">
        <v>4039</v>
      </c>
      <c r="D643" s="149"/>
      <c r="E643" s="108" t="s">
        <v>3307</v>
      </c>
      <c r="F643" s="170" t="s">
        <v>4042</v>
      </c>
      <c r="G643" s="24">
        <v>8</v>
      </c>
      <c r="H643" s="19" t="s">
        <v>1161</v>
      </c>
      <c r="I643" s="19" t="s">
        <v>4047</v>
      </c>
      <c r="J643" s="19" t="s">
        <v>3308</v>
      </c>
      <c r="K643" s="19" t="s">
        <v>4046</v>
      </c>
      <c r="L643" s="44" t="s">
        <v>2258</v>
      </c>
      <c r="M643" s="50">
        <v>-140</v>
      </c>
      <c r="N643" s="57" t="s">
        <v>83</v>
      </c>
      <c r="O643" s="19" t="s">
        <v>80</v>
      </c>
      <c r="P643" s="19" t="s">
        <v>379</v>
      </c>
      <c r="Q643" s="19" t="s">
        <v>379</v>
      </c>
      <c r="R643" s="19" t="s">
        <v>3309</v>
      </c>
      <c r="S643" s="19" t="s">
        <v>379</v>
      </c>
      <c r="T643" s="19" t="s">
        <v>275</v>
      </c>
      <c r="U643" s="116" t="s">
        <v>379</v>
      </c>
      <c r="V643" s="19" t="s">
        <v>379</v>
      </c>
      <c r="W643" s="19" t="s">
        <v>379</v>
      </c>
      <c r="X643" s="19" t="s">
        <v>4060</v>
      </c>
      <c r="Y643" s="19" t="s">
        <v>2233</v>
      </c>
      <c r="Z643" s="31" t="s">
        <v>6625</v>
      </c>
      <c r="AA643" s="31" t="s">
        <v>635</v>
      </c>
      <c r="AB643" s="102" t="s">
        <v>4061</v>
      </c>
      <c r="AC643" s="19" t="s">
        <v>3669</v>
      </c>
      <c r="AD643" s="98">
        <v>6850.3344479999996</v>
      </c>
      <c r="AE643" s="19" t="s">
        <v>4062</v>
      </c>
      <c r="AF643" s="4" t="s">
        <v>5382</v>
      </c>
      <c r="AG643" s="19" t="s">
        <v>3310</v>
      </c>
      <c r="AH643" s="19" t="s">
        <v>2276</v>
      </c>
      <c r="AI643" s="1" t="s">
        <v>3082</v>
      </c>
      <c r="AJ643" s="1" t="s">
        <v>379</v>
      </c>
    </row>
    <row r="644" spans="1:36" ht="126" customHeight="1" x14ac:dyDescent="0.2">
      <c r="A644" s="123">
        <v>643</v>
      </c>
      <c r="B644" s="69" t="s">
        <v>4038</v>
      </c>
      <c r="C644" s="2" t="s">
        <v>4044</v>
      </c>
      <c r="D644" s="149"/>
      <c r="E644" s="108" t="s">
        <v>3311</v>
      </c>
      <c r="F644" s="170" t="s">
        <v>4042</v>
      </c>
      <c r="G644" s="24">
        <v>4</v>
      </c>
      <c r="H644" s="19" t="s">
        <v>1161</v>
      </c>
      <c r="I644" s="19" t="s">
        <v>4706</v>
      </c>
      <c r="J644" s="19" t="s">
        <v>3308</v>
      </c>
      <c r="K644" s="19" t="s">
        <v>2256</v>
      </c>
      <c r="L644" s="44" t="s">
        <v>1494</v>
      </c>
      <c r="M644" s="50">
        <v>-140</v>
      </c>
      <c r="N644" s="57" t="s">
        <v>81</v>
      </c>
      <c r="O644" s="19" t="s">
        <v>80</v>
      </c>
      <c r="P644" s="19" t="s">
        <v>379</v>
      </c>
      <c r="Q644" s="19" t="s">
        <v>379</v>
      </c>
      <c r="R644" s="19" t="s">
        <v>3309</v>
      </c>
      <c r="S644" s="19" t="s">
        <v>379</v>
      </c>
      <c r="T644" s="19" t="s">
        <v>275</v>
      </c>
      <c r="U644" s="116" t="s">
        <v>379</v>
      </c>
      <c r="V644" s="19" t="s">
        <v>379</v>
      </c>
      <c r="W644" s="19" t="s">
        <v>379</v>
      </c>
      <c r="X644" s="19" t="s">
        <v>4060</v>
      </c>
      <c r="Y644" s="19" t="s">
        <v>1031</v>
      </c>
      <c r="Z644" s="31" t="s">
        <v>6625</v>
      </c>
      <c r="AA644" s="31" t="s">
        <v>635</v>
      </c>
      <c r="AB644" s="102" t="s">
        <v>4061</v>
      </c>
      <c r="AC644" s="19" t="s">
        <v>1132</v>
      </c>
      <c r="AD644" s="98">
        <v>6199.8327760000002</v>
      </c>
      <c r="AE644" s="19" t="s">
        <v>4062</v>
      </c>
      <c r="AF644" s="4" t="s">
        <v>5383</v>
      </c>
      <c r="AG644" s="19" t="s">
        <v>3310</v>
      </c>
      <c r="AH644" s="19" t="s">
        <v>2276</v>
      </c>
      <c r="AI644" s="1" t="s">
        <v>3082</v>
      </c>
      <c r="AJ644" s="1" t="s">
        <v>379</v>
      </c>
    </row>
    <row r="645" spans="1:36" ht="126" customHeight="1" x14ac:dyDescent="0.2">
      <c r="A645" s="123">
        <v>644</v>
      </c>
      <c r="B645" s="69" t="s">
        <v>4038</v>
      </c>
      <c r="C645" s="2" t="s">
        <v>4052</v>
      </c>
      <c r="D645" s="149"/>
      <c r="E645" s="108" t="s">
        <v>3312</v>
      </c>
      <c r="F645" s="170" t="s">
        <v>4042</v>
      </c>
      <c r="G645" s="24">
        <v>6</v>
      </c>
      <c r="H645" s="19" t="s">
        <v>1161</v>
      </c>
      <c r="I645" s="19" t="s">
        <v>4641</v>
      </c>
      <c r="J645" s="19" t="s">
        <v>3308</v>
      </c>
      <c r="K645" s="19" t="s">
        <v>3384</v>
      </c>
      <c r="L645" s="44" t="s">
        <v>1619</v>
      </c>
      <c r="M645" s="50">
        <v>-140</v>
      </c>
      <c r="N645" s="57" t="s">
        <v>82</v>
      </c>
      <c r="O645" s="19" t="s">
        <v>80</v>
      </c>
      <c r="P645" s="19" t="s">
        <v>379</v>
      </c>
      <c r="Q645" s="19" t="s">
        <v>379</v>
      </c>
      <c r="R645" s="19" t="s">
        <v>3309</v>
      </c>
      <c r="S645" s="19" t="s">
        <v>379</v>
      </c>
      <c r="T645" s="19" t="s">
        <v>275</v>
      </c>
      <c r="U645" s="116" t="s">
        <v>379</v>
      </c>
      <c r="V645" s="19" t="s">
        <v>379</v>
      </c>
      <c r="W645" s="19" t="s">
        <v>379</v>
      </c>
      <c r="X645" s="19" t="s">
        <v>4060</v>
      </c>
      <c r="Y645" s="19" t="s">
        <v>1031</v>
      </c>
      <c r="Z645" s="31" t="s">
        <v>6625</v>
      </c>
      <c r="AA645" s="31" t="s">
        <v>635</v>
      </c>
      <c r="AB645" s="102" t="s">
        <v>4061</v>
      </c>
      <c r="AC645" s="19" t="s">
        <v>1132</v>
      </c>
      <c r="AD645" s="98">
        <v>6600.3344479999996</v>
      </c>
      <c r="AE645" s="19" t="s">
        <v>4062</v>
      </c>
      <c r="AF645" s="4" t="s">
        <v>5384</v>
      </c>
      <c r="AG645" s="19" t="s">
        <v>3310</v>
      </c>
      <c r="AH645" s="19" t="s">
        <v>2276</v>
      </c>
      <c r="AI645" s="1" t="s">
        <v>3082</v>
      </c>
      <c r="AJ645" s="1" t="s">
        <v>379</v>
      </c>
    </row>
    <row r="646" spans="1:36" ht="126" customHeight="1" x14ac:dyDescent="0.2">
      <c r="A646" s="123">
        <v>645</v>
      </c>
      <c r="B646" s="3" t="s">
        <v>1091</v>
      </c>
      <c r="C646" s="2" t="s">
        <v>4227</v>
      </c>
      <c r="D646" s="144"/>
      <c r="E646" s="108" t="s">
        <v>4220</v>
      </c>
      <c r="F646" s="168" t="s">
        <v>4221</v>
      </c>
      <c r="G646" s="22">
        <v>5</v>
      </c>
      <c r="H646" s="1" t="s">
        <v>708</v>
      </c>
      <c r="I646" s="1" t="s">
        <v>4364</v>
      </c>
      <c r="J646" s="1" t="s">
        <v>4367</v>
      </c>
      <c r="K646" s="1" t="s">
        <v>4368</v>
      </c>
      <c r="L646" s="42" t="s">
        <v>4297</v>
      </c>
      <c r="M646" s="48">
        <v>-80</v>
      </c>
      <c r="N646" s="55" t="s">
        <v>1236</v>
      </c>
      <c r="O646" s="1" t="s">
        <v>285</v>
      </c>
      <c r="P646" s="1" t="s">
        <v>379</v>
      </c>
      <c r="Q646" s="1" t="s">
        <v>379</v>
      </c>
      <c r="R646" s="1" t="s">
        <v>379</v>
      </c>
      <c r="S646" s="1" t="s">
        <v>379</v>
      </c>
      <c r="T646" s="1" t="s">
        <v>3082</v>
      </c>
      <c r="U646" s="89" t="s">
        <v>379</v>
      </c>
      <c r="V646" s="1" t="s">
        <v>379</v>
      </c>
      <c r="W646" s="1" t="s">
        <v>379</v>
      </c>
      <c r="X646" s="1" t="s">
        <v>3313</v>
      </c>
      <c r="Y646" s="1" t="s">
        <v>3314</v>
      </c>
      <c r="Z646" s="31" t="s">
        <v>6625</v>
      </c>
      <c r="AA646" s="31" t="s">
        <v>1436</v>
      </c>
      <c r="AB646" s="102" t="s">
        <v>4292</v>
      </c>
      <c r="AC646" s="1" t="s">
        <v>4360</v>
      </c>
      <c r="AD646" s="98" t="s">
        <v>5608</v>
      </c>
      <c r="AE646" s="1" t="s">
        <v>4342</v>
      </c>
      <c r="AF646" s="1" t="s">
        <v>1791</v>
      </c>
      <c r="AG646" s="1" t="s">
        <v>1508</v>
      </c>
      <c r="AH646" s="1" t="s">
        <v>159</v>
      </c>
      <c r="AI646" s="1" t="s">
        <v>3082</v>
      </c>
      <c r="AJ646" s="1" t="s">
        <v>379</v>
      </c>
    </row>
    <row r="647" spans="1:36" ht="126" customHeight="1" x14ac:dyDescent="0.2">
      <c r="A647" s="123">
        <v>646</v>
      </c>
      <c r="B647" s="3" t="s">
        <v>1091</v>
      </c>
      <c r="C647" s="2" t="s">
        <v>4228</v>
      </c>
      <c r="D647" s="144"/>
      <c r="E647" s="108" t="s">
        <v>4222</v>
      </c>
      <c r="F647" s="168" t="s">
        <v>4221</v>
      </c>
      <c r="G647" s="22">
        <v>3</v>
      </c>
      <c r="H647" s="1" t="s">
        <v>708</v>
      </c>
      <c r="I647" s="1" t="s">
        <v>4365</v>
      </c>
      <c r="J647" s="1" t="s">
        <v>4367</v>
      </c>
      <c r="K647" s="1" t="s">
        <v>3385</v>
      </c>
      <c r="L647" s="42" t="s">
        <v>3315</v>
      </c>
      <c r="M647" s="48">
        <v>-80</v>
      </c>
      <c r="N647" s="55" t="s">
        <v>4293</v>
      </c>
      <c r="O647" s="1" t="s">
        <v>285</v>
      </c>
      <c r="P647" s="1" t="s">
        <v>379</v>
      </c>
      <c r="Q647" s="1" t="s">
        <v>379</v>
      </c>
      <c r="R647" s="1" t="s">
        <v>379</v>
      </c>
      <c r="S647" s="1" t="s">
        <v>379</v>
      </c>
      <c r="T647" s="1" t="s">
        <v>3082</v>
      </c>
      <c r="U647" s="89" t="s">
        <v>379</v>
      </c>
      <c r="V647" s="1" t="s">
        <v>379</v>
      </c>
      <c r="W647" s="1" t="s">
        <v>379</v>
      </c>
      <c r="X647" s="1" t="s">
        <v>3313</v>
      </c>
      <c r="Y647" s="1" t="s">
        <v>3314</v>
      </c>
      <c r="Z647" s="31" t="s">
        <v>6625</v>
      </c>
      <c r="AA647" s="31" t="s">
        <v>1436</v>
      </c>
      <c r="AB647" s="102" t="s">
        <v>4292</v>
      </c>
      <c r="AC647" s="1" t="s">
        <v>4360</v>
      </c>
      <c r="AD647" s="98">
        <v>4800.1672239999998</v>
      </c>
      <c r="AE647" s="1" t="s">
        <v>4375</v>
      </c>
      <c r="AF647" s="1" t="s">
        <v>1791</v>
      </c>
      <c r="AG647" s="1" t="s">
        <v>1508</v>
      </c>
      <c r="AH647" s="1" t="s">
        <v>159</v>
      </c>
      <c r="AI647" s="1" t="s">
        <v>3082</v>
      </c>
      <c r="AJ647" s="1" t="s">
        <v>379</v>
      </c>
    </row>
    <row r="648" spans="1:36" ht="126" customHeight="1" x14ac:dyDescent="0.2">
      <c r="A648" s="123">
        <v>647</v>
      </c>
      <c r="B648" s="3" t="s">
        <v>1091</v>
      </c>
      <c r="C648" s="2" t="s">
        <v>4229</v>
      </c>
      <c r="D648" s="144"/>
      <c r="E648" s="108" t="s">
        <v>4223</v>
      </c>
      <c r="F648" s="168" t="s">
        <v>4221</v>
      </c>
      <c r="G648" s="22">
        <v>6</v>
      </c>
      <c r="H648" s="1" t="s">
        <v>708</v>
      </c>
      <c r="I648" s="1" t="s">
        <v>4366</v>
      </c>
      <c r="J648" s="1" t="s">
        <v>4367</v>
      </c>
      <c r="K648" s="1" t="s">
        <v>4369</v>
      </c>
      <c r="L648" s="42" t="s">
        <v>3387</v>
      </c>
      <c r="M648" s="48">
        <v>-80</v>
      </c>
      <c r="N648" s="55" t="s">
        <v>464</v>
      </c>
      <c r="O648" s="1" t="s">
        <v>285</v>
      </c>
      <c r="P648" s="1" t="s">
        <v>379</v>
      </c>
      <c r="Q648" s="1" t="s">
        <v>379</v>
      </c>
      <c r="R648" s="1" t="s">
        <v>379</v>
      </c>
      <c r="S648" s="1" t="s">
        <v>379</v>
      </c>
      <c r="T648" s="1" t="s">
        <v>3082</v>
      </c>
      <c r="U648" s="89" t="s">
        <v>379</v>
      </c>
      <c r="V648" s="1" t="s">
        <v>379</v>
      </c>
      <c r="W648" s="1" t="s">
        <v>379</v>
      </c>
      <c r="X648" s="1" t="s">
        <v>3313</v>
      </c>
      <c r="Y648" s="1" t="s">
        <v>3314</v>
      </c>
      <c r="Z648" s="31" t="s">
        <v>6625</v>
      </c>
      <c r="AA648" s="31" t="s">
        <v>1436</v>
      </c>
      <c r="AB648" s="102" t="s">
        <v>4292</v>
      </c>
      <c r="AC648" s="1" t="s">
        <v>4360</v>
      </c>
      <c r="AD648" s="98" t="s">
        <v>5608</v>
      </c>
      <c r="AE648" s="1" t="s">
        <v>4361</v>
      </c>
      <c r="AF648" s="1" t="s">
        <v>1791</v>
      </c>
      <c r="AG648" s="1" t="s">
        <v>1508</v>
      </c>
      <c r="AH648" s="1" t="s">
        <v>159</v>
      </c>
      <c r="AI648" s="1" t="s">
        <v>3082</v>
      </c>
      <c r="AJ648" s="1" t="s">
        <v>379</v>
      </c>
    </row>
    <row r="649" spans="1:36" ht="126" customHeight="1" x14ac:dyDescent="0.2">
      <c r="A649" s="123">
        <v>648</v>
      </c>
      <c r="B649" s="3" t="s">
        <v>1091</v>
      </c>
      <c r="C649" s="2" t="s">
        <v>4230</v>
      </c>
      <c r="D649" s="144"/>
      <c r="E649" s="108" t="s">
        <v>4224</v>
      </c>
      <c r="F649" s="168" t="s">
        <v>4221</v>
      </c>
      <c r="G649" s="22">
        <v>10</v>
      </c>
      <c r="H649" s="1" t="s">
        <v>708</v>
      </c>
      <c r="I649" s="1" t="s">
        <v>4372</v>
      </c>
      <c r="J649" s="1" t="s">
        <v>4367</v>
      </c>
      <c r="K649" s="1" t="s">
        <v>4370</v>
      </c>
      <c r="L649" s="42" t="s">
        <v>3388</v>
      </c>
      <c r="M649" s="48" t="str">
        <f>"- 100 à 132"</f>
        <v>- 100 à 132</v>
      </c>
      <c r="N649" s="55" t="s">
        <v>4294</v>
      </c>
      <c r="O649" s="1" t="s">
        <v>4359</v>
      </c>
      <c r="P649" s="1" t="s">
        <v>379</v>
      </c>
      <c r="Q649" s="1" t="s">
        <v>379</v>
      </c>
      <c r="R649" s="1" t="s">
        <v>379</v>
      </c>
      <c r="S649" s="1" t="s">
        <v>379</v>
      </c>
      <c r="T649" s="1" t="s">
        <v>3082</v>
      </c>
      <c r="U649" s="89" t="s">
        <v>379</v>
      </c>
      <c r="V649" s="1" t="s">
        <v>379</v>
      </c>
      <c r="W649" s="1" t="s">
        <v>379</v>
      </c>
      <c r="X649" s="1" t="s">
        <v>3313</v>
      </c>
      <c r="Y649" s="1" t="s">
        <v>3314</v>
      </c>
      <c r="Z649" s="31" t="s">
        <v>6625</v>
      </c>
      <c r="AA649" s="31" t="s">
        <v>1436</v>
      </c>
      <c r="AB649" s="102" t="s">
        <v>4292</v>
      </c>
      <c r="AC649" s="1" t="s">
        <v>4360</v>
      </c>
      <c r="AD649" s="98" t="s">
        <v>5609</v>
      </c>
      <c r="AE649" s="1" t="s">
        <v>4376</v>
      </c>
      <c r="AF649" s="1" t="s">
        <v>1791</v>
      </c>
      <c r="AG649" s="1" t="s">
        <v>1508</v>
      </c>
      <c r="AH649" s="1" t="s">
        <v>159</v>
      </c>
      <c r="AI649" s="1" t="s">
        <v>3082</v>
      </c>
      <c r="AJ649" s="1" t="s">
        <v>379</v>
      </c>
    </row>
    <row r="650" spans="1:36" ht="126" customHeight="1" x14ac:dyDescent="0.2">
      <c r="A650" s="123">
        <v>649</v>
      </c>
      <c r="B650" s="3" t="s">
        <v>1091</v>
      </c>
      <c r="C650" s="2" t="s">
        <v>4231</v>
      </c>
      <c r="D650" s="144"/>
      <c r="E650" s="108" t="s">
        <v>4225</v>
      </c>
      <c r="F650" s="168" t="s">
        <v>4221</v>
      </c>
      <c r="G650" s="22">
        <v>12</v>
      </c>
      <c r="H650" s="1" t="s">
        <v>708</v>
      </c>
      <c r="I650" s="1" t="s">
        <v>4373</v>
      </c>
      <c r="J650" s="1" t="s">
        <v>4367</v>
      </c>
      <c r="K650" s="1" t="s">
        <v>4370</v>
      </c>
      <c r="L650" s="42" t="s">
        <v>3389</v>
      </c>
      <c r="M650" s="48" t="str">
        <f>"- 100 à 132"</f>
        <v>- 100 à 132</v>
      </c>
      <c r="N650" s="55" t="s">
        <v>4295</v>
      </c>
      <c r="O650" s="1" t="s">
        <v>4359</v>
      </c>
      <c r="P650" s="1" t="s">
        <v>379</v>
      </c>
      <c r="Q650" s="1" t="s">
        <v>379</v>
      </c>
      <c r="R650" s="1" t="s">
        <v>379</v>
      </c>
      <c r="S650" s="1" t="s">
        <v>379</v>
      </c>
      <c r="T650" s="1" t="s">
        <v>3082</v>
      </c>
      <c r="U650" s="89" t="s">
        <v>379</v>
      </c>
      <c r="V650" s="1" t="s">
        <v>379</v>
      </c>
      <c r="W650" s="1" t="s">
        <v>379</v>
      </c>
      <c r="X650" s="1" t="s">
        <v>3313</v>
      </c>
      <c r="Y650" s="1" t="s">
        <v>3314</v>
      </c>
      <c r="Z650" s="31" t="s">
        <v>6625</v>
      </c>
      <c r="AA650" s="31" t="s">
        <v>1436</v>
      </c>
      <c r="AB650" s="102" t="s">
        <v>4292</v>
      </c>
      <c r="AC650" s="1" t="s">
        <v>4360</v>
      </c>
      <c r="AD650" s="98" t="s">
        <v>5609</v>
      </c>
      <c r="AE650" s="1" t="s">
        <v>4376</v>
      </c>
      <c r="AF650" s="1" t="s">
        <v>1791</v>
      </c>
      <c r="AG650" s="1" t="s">
        <v>1508</v>
      </c>
      <c r="AH650" s="1" t="s">
        <v>159</v>
      </c>
      <c r="AI650" s="1" t="s">
        <v>3082</v>
      </c>
      <c r="AJ650" s="1" t="s">
        <v>379</v>
      </c>
    </row>
    <row r="651" spans="1:36" ht="126" customHeight="1" x14ac:dyDescent="0.2">
      <c r="A651" s="123">
        <v>650</v>
      </c>
      <c r="B651" s="3" t="s">
        <v>1091</v>
      </c>
      <c r="C651" s="2" t="s">
        <v>4232</v>
      </c>
      <c r="D651" s="144"/>
      <c r="E651" s="108" t="s">
        <v>4226</v>
      </c>
      <c r="F651" s="168" t="s">
        <v>4221</v>
      </c>
      <c r="G651" s="22">
        <v>20</v>
      </c>
      <c r="H651" s="1" t="s">
        <v>708</v>
      </c>
      <c r="I651" s="1" t="s">
        <v>4374</v>
      </c>
      <c r="J651" s="1" t="s">
        <v>4367</v>
      </c>
      <c r="K651" s="1" t="s">
        <v>4371</v>
      </c>
      <c r="L651" s="42" t="s">
        <v>3390</v>
      </c>
      <c r="M651" s="48" t="str">
        <f>"- 100 à 132"</f>
        <v>- 100 à 132</v>
      </c>
      <c r="N651" s="55" t="s">
        <v>4296</v>
      </c>
      <c r="O651" s="1" t="s">
        <v>4359</v>
      </c>
      <c r="P651" s="1" t="s">
        <v>379</v>
      </c>
      <c r="Q651" s="1" t="s">
        <v>379</v>
      </c>
      <c r="R651" s="1" t="s">
        <v>379</v>
      </c>
      <c r="S651" s="1" t="s">
        <v>379</v>
      </c>
      <c r="T651" s="1" t="s">
        <v>3082</v>
      </c>
      <c r="U651" s="89" t="s">
        <v>379</v>
      </c>
      <c r="V651" s="1" t="s">
        <v>379</v>
      </c>
      <c r="W651" s="1" t="s">
        <v>379</v>
      </c>
      <c r="X651" s="1" t="s">
        <v>3313</v>
      </c>
      <c r="Y651" s="1" t="s">
        <v>3314</v>
      </c>
      <c r="Z651" s="31" t="s">
        <v>6625</v>
      </c>
      <c r="AA651" s="31" t="s">
        <v>1436</v>
      </c>
      <c r="AB651" s="102" t="s">
        <v>4292</v>
      </c>
      <c r="AC651" s="1" t="s">
        <v>4360</v>
      </c>
      <c r="AD651" s="98">
        <v>27000</v>
      </c>
      <c r="AE651" s="1" t="s">
        <v>4377</v>
      </c>
      <c r="AF651" s="1" t="s">
        <v>1791</v>
      </c>
      <c r="AG651" s="1" t="s">
        <v>1508</v>
      </c>
      <c r="AH651" s="1" t="s">
        <v>159</v>
      </c>
      <c r="AI651" s="1" t="s">
        <v>3082</v>
      </c>
      <c r="AJ651" s="1" t="s">
        <v>379</v>
      </c>
    </row>
    <row r="652" spans="1:36" ht="126" customHeight="1" x14ac:dyDescent="0.2">
      <c r="A652" s="123">
        <v>651</v>
      </c>
      <c r="B652" s="68" t="s">
        <v>3386</v>
      </c>
      <c r="C652" s="2" t="s">
        <v>3316</v>
      </c>
      <c r="D652" s="150"/>
      <c r="E652" s="108" t="s">
        <v>3317</v>
      </c>
      <c r="F652" s="171" t="s">
        <v>3318</v>
      </c>
      <c r="G652" s="23">
        <v>6</v>
      </c>
      <c r="H652" s="17" t="s">
        <v>1036</v>
      </c>
      <c r="I652" s="17" t="s">
        <v>5677</v>
      </c>
      <c r="J652" s="17" t="s">
        <v>163</v>
      </c>
      <c r="K652" s="1" t="s">
        <v>3391</v>
      </c>
      <c r="L652" s="43" t="s">
        <v>2466</v>
      </c>
      <c r="M652" s="49">
        <v>-27</v>
      </c>
      <c r="N652" s="56" t="s">
        <v>1905</v>
      </c>
      <c r="O652" s="17" t="s">
        <v>285</v>
      </c>
      <c r="P652" s="17" t="s">
        <v>3319</v>
      </c>
      <c r="Q652" s="17" t="s">
        <v>3320</v>
      </c>
      <c r="R652" s="17" t="s">
        <v>3321</v>
      </c>
      <c r="S652" s="17" t="s">
        <v>3322</v>
      </c>
      <c r="T652" s="17" t="s">
        <v>2207</v>
      </c>
      <c r="U652" s="117" t="s">
        <v>3392</v>
      </c>
      <c r="V652" s="17" t="s">
        <v>3393</v>
      </c>
      <c r="W652" s="17" t="s">
        <v>3394</v>
      </c>
      <c r="X652" s="17" t="s">
        <v>3323</v>
      </c>
      <c r="Y652" s="17" t="s">
        <v>3324</v>
      </c>
      <c r="Z652" s="31" t="s">
        <v>634</v>
      </c>
      <c r="AA652" s="31" t="s">
        <v>635</v>
      </c>
      <c r="AB652" s="102" t="s">
        <v>3325</v>
      </c>
      <c r="AC652" s="19" t="s">
        <v>3625</v>
      </c>
      <c r="AD652" s="98">
        <v>5791.80602</v>
      </c>
      <c r="AE652" s="17" t="s">
        <v>423</v>
      </c>
      <c r="AF652" s="4">
        <v>19418.060200668897</v>
      </c>
      <c r="AG652" s="17" t="s">
        <v>3326</v>
      </c>
      <c r="AH652" s="17" t="s">
        <v>1601</v>
      </c>
      <c r="AI652" s="1" t="s">
        <v>3082</v>
      </c>
      <c r="AJ652" s="1" t="s">
        <v>379</v>
      </c>
    </row>
    <row r="653" spans="1:36" ht="126" customHeight="1" x14ac:dyDescent="0.2">
      <c r="A653" s="124">
        <v>652</v>
      </c>
      <c r="B653" s="3" t="s">
        <v>1011</v>
      </c>
      <c r="C653" s="2" t="s">
        <v>6575</v>
      </c>
      <c r="D653" s="145"/>
      <c r="E653" s="106" t="s">
        <v>6573</v>
      </c>
      <c r="F653" s="171" t="s">
        <v>7041</v>
      </c>
      <c r="G653" s="22">
        <v>4</v>
      </c>
      <c r="H653" s="1" t="s">
        <v>1114</v>
      </c>
      <c r="I653" s="1" t="s">
        <v>3437</v>
      </c>
      <c r="J653" s="1" t="s">
        <v>1115</v>
      </c>
      <c r="K653" s="1" t="s">
        <v>6708</v>
      </c>
      <c r="L653" s="42" t="s">
        <v>2291</v>
      </c>
      <c r="M653" s="48">
        <v>-20</v>
      </c>
      <c r="N653" s="55">
        <v>120</v>
      </c>
      <c r="O653" s="1" t="s">
        <v>285</v>
      </c>
      <c r="P653" s="1" t="s">
        <v>1720</v>
      </c>
      <c r="Q653" s="1" t="s">
        <v>1722</v>
      </c>
      <c r="R653" s="1" t="s">
        <v>1723</v>
      </c>
      <c r="S653" s="1" t="s">
        <v>1069</v>
      </c>
      <c r="T653" s="1" t="s">
        <v>632</v>
      </c>
      <c r="U653" s="89" t="s">
        <v>6584</v>
      </c>
      <c r="V653" s="1" t="s">
        <v>1408</v>
      </c>
      <c r="W653" s="1" t="s">
        <v>6581</v>
      </c>
      <c r="X653" s="1" t="s">
        <v>5264</v>
      </c>
      <c r="Y653" s="1" t="s">
        <v>3921</v>
      </c>
      <c r="Z653" s="31" t="s">
        <v>634</v>
      </c>
      <c r="AA653" s="31" t="s">
        <v>635</v>
      </c>
      <c r="AB653" s="106" t="s">
        <v>6845</v>
      </c>
      <c r="AC653" s="19" t="s">
        <v>3625</v>
      </c>
      <c r="AD653" s="134">
        <v>3650</v>
      </c>
      <c r="AE653" s="4" t="s">
        <v>6587</v>
      </c>
      <c r="AF653" s="4">
        <v>13921</v>
      </c>
      <c r="AG653" s="1" t="s">
        <v>54</v>
      </c>
      <c r="AH653" s="17" t="s">
        <v>174</v>
      </c>
      <c r="AI653" s="1" t="s">
        <v>3082</v>
      </c>
      <c r="AJ653" s="1" t="s">
        <v>379</v>
      </c>
    </row>
    <row r="654" spans="1:36" ht="126" customHeight="1" x14ac:dyDescent="0.2">
      <c r="A654" s="123">
        <v>653</v>
      </c>
      <c r="B654" s="3" t="s">
        <v>279</v>
      </c>
      <c r="C654" s="2" t="s">
        <v>3438</v>
      </c>
      <c r="D654" s="144"/>
      <c r="E654" s="106" t="s">
        <v>3529</v>
      </c>
      <c r="F654" s="168" t="s">
        <v>6983</v>
      </c>
      <c r="G654" s="22">
        <v>4</v>
      </c>
      <c r="H654" s="1" t="s">
        <v>1114</v>
      </c>
      <c r="I654" s="1" t="s">
        <v>3533</v>
      </c>
      <c r="J654" s="1" t="s">
        <v>350</v>
      </c>
      <c r="K654" s="1" t="s">
        <v>850</v>
      </c>
      <c r="L654" s="42" t="s">
        <v>472</v>
      </c>
      <c r="M654" s="48">
        <v>-3</v>
      </c>
      <c r="N654" s="55" t="s">
        <v>3444</v>
      </c>
      <c r="O654" s="1" t="s">
        <v>740</v>
      </c>
      <c r="P654" s="1" t="s">
        <v>741</v>
      </c>
      <c r="Q654" s="1" t="s">
        <v>3443</v>
      </c>
      <c r="R654" s="1" t="s">
        <v>3446</v>
      </c>
      <c r="S654" s="1" t="s">
        <v>289</v>
      </c>
      <c r="T654" s="1" t="s">
        <v>632</v>
      </c>
      <c r="U654" s="89" t="s">
        <v>3447</v>
      </c>
      <c r="V654" s="1" t="s">
        <v>4642</v>
      </c>
      <c r="W654" s="1" t="s">
        <v>4643</v>
      </c>
      <c r="X654" s="1" t="s">
        <v>170</v>
      </c>
      <c r="Y654" s="1" t="s">
        <v>3450</v>
      </c>
      <c r="Z654" s="31" t="s">
        <v>634</v>
      </c>
      <c r="AA654" s="31" t="s">
        <v>635</v>
      </c>
      <c r="AB654" s="106" t="s">
        <v>6981</v>
      </c>
      <c r="AC654" s="19" t="s">
        <v>3625</v>
      </c>
      <c r="AD654" s="98">
        <v>5550</v>
      </c>
      <c r="AE654" s="1" t="s">
        <v>6989</v>
      </c>
      <c r="AF654" s="4" t="s">
        <v>6991</v>
      </c>
      <c r="AG654" s="1" t="s">
        <v>1776</v>
      </c>
      <c r="AH654" s="1" t="s">
        <v>4509</v>
      </c>
      <c r="AI654" s="1" t="s">
        <v>3082</v>
      </c>
      <c r="AJ654" s="1" t="s">
        <v>379</v>
      </c>
    </row>
    <row r="655" spans="1:36" ht="126" customHeight="1" x14ac:dyDescent="0.2">
      <c r="A655" s="123">
        <v>654</v>
      </c>
      <c r="B655" s="3" t="s">
        <v>279</v>
      </c>
      <c r="C655" s="2" t="s">
        <v>3439</v>
      </c>
      <c r="D655" s="145"/>
      <c r="E655" s="107" t="s">
        <v>3530</v>
      </c>
      <c r="F655" s="168" t="s">
        <v>6847</v>
      </c>
      <c r="G655" s="22">
        <v>6</v>
      </c>
      <c r="H655" s="1" t="s">
        <v>1114</v>
      </c>
      <c r="I655" s="1" t="s">
        <v>3532</v>
      </c>
      <c r="J655" s="1" t="s">
        <v>350</v>
      </c>
      <c r="K655" s="1" t="s">
        <v>3441</v>
      </c>
      <c r="L655" s="42" t="s">
        <v>1494</v>
      </c>
      <c r="M655" s="48">
        <v>-3</v>
      </c>
      <c r="N655" s="55" t="s">
        <v>3445</v>
      </c>
      <c r="O655" s="1" t="s">
        <v>740</v>
      </c>
      <c r="P655" s="1" t="s">
        <v>741</v>
      </c>
      <c r="Q655" s="1" t="s">
        <v>3535</v>
      </c>
      <c r="R655" s="1" t="s">
        <v>3446</v>
      </c>
      <c r="S655" s="1" t="s">
        <v>289</v>
      </c>
      <c r="T655" s="1" t="s">
        <v>632</v>
      </c>
      <c r="U655" s="89" t="s">
        <v>3448</v>
      </c>
      <c r="V655" s="1" t="s">
        <v>3449</v>
      </c>
      <c r="W655" s="1" t="s">
        <v>3536</v>
      </c>
      <c r="X655" s="1" t="s">
        <v>170</v>
      </c>
      <c r="Y655" s="1" t="s">
        <v>3450</v>
      </c>
      <c r="Z655" s="31" t="s">
        <v>634</v>
      </c>
      <c r="AA655" s="31" t="s">
        <v>635</v>
      </c>
      <c r="AB655" s="106" t="s">
        <v>6981</v>
      </c>
      <c r="AC655" s="19" t="s">
        <v>3625</v>
      </c>
      <c r="AD655" s="134">
        <v>6050</v>
      </c>
      <c r="AE655" s="1" t="s">
        <v>6990</v>
      </c>
      <c r="AF655" s="4" t="s">
        <v>6993</v>
      </c>
      <c r="AG655" s="1" t="s">
        <v>1776</v>
      </c>
      <c r="AH655" s="1" t="s">
        <v>4509</v>
      </c>
      <c r="AI655" s="1" t="s">
        <v>3082</v>
      </c>
      <c r="AJ655" s="1" t="s">
        <v>379</v>
      </c>
    </row>
    <row r="656" spans="1:36" ht="126" customHeight="1" x14ac:dyDescent="0.2">
      <c r="A656" s="123">
        <v>655</v>
      </c>
      <c r="B656" s="3" t="s">
        <v>279</v>
      </c>
      <c r="C656" s="2" t="s">
        <v>3440</v>
      </c>
      <c r="D656" s="145"/>
      <c r="E656" s="107" t="s">
        <v>3531</v>
      </c>
      <c r="F656" s="168" t="s">
        <v>6847</v>
      </c>
      <c r="G656" s="22">
        <v>9</v>
      </c>
      <c r="H656" s="1" t="s">
        <v>1114</v>
      </c>
      <c r="I656" s="1" t="s">
        <v>3532</v>
      </c>
      <c r="J656" s="1" t="s">
        <v>350</v>
      </c>
      <c r="K656" s="1" t="s">
        <v>3441</v>
      </c>
      <c r="L656" s="42" t="s">
        <v>1494</v>
      </c>
      <c r="M656" s="48">
        <v>-3</v>
      </c>
      <c r="N656" s="55" t="s">
        <v>3445</v>
      </c>
      <c r="O656" s="1" t="s">
        <v>740</v>
      </c>
      <c r="P656" s="1" t="s">
        <v>741</v>
      </c>
      <c r="Q656" s="1" t="s">
        <v>3535</v>
      </c>
      <c r="R656" s="1" t="s">
        <v>3446</v>
      </c>
      <c r="S656" s="1" t="s">
        <v>289</v>
      </c>
      <c r="T656" s="1" t="s">
        <v>632</v>
      </c>
      <c r="U656" s="89" t="s">
        <v>3448</v>
      </c>
      <c r="V656" s="1" t="s">
        <v>3449</v>
      </c>
      <c r="W656" s="1" t="s">
        <v>3536</v>
      </c>
      <c r="X656" s="1" t="s">
        <v>170</v>
      </c>
      <c r="Y656" s="1" t="s">
        <v>742</v>
      </c>
      <c r="Z656" s="31" t="s">
        <v>634</v>
      </c>
      <c r="AA656" s="31" t="s">
        <v>635</v>
      </c>
      <c r="AB656" s="106" t="s">
        <v>6981</v>
      </c>
      <c r="AC656" s="19" t="s">
        <v>3625</v>
      </c>
      <c r="AD656" s="134">
        <v>6050</v>
      </c>
      <c r="AE656" s="1" t="s">
        <v>6990</v>
      </c>
      <c r="AF656" s="4" t="s">
        <v>6994</v>
      </c>
      <c r="AG656" s="1" t="s">
        <v>1776</v>
      </c>
      <c r="AH656" s="1" t="s">
        <v>4509</v>
      </c>
      <c r="AI656" s="1" t="s">
        <v>3082</v>
      </c>
      <c r="AJ656" s="1" t="s">
        <v>379</v>
      </c>
    </row>
    <row r="657" spans="1:36" ht="126" customHeight="1" x14ac:dyDescent="0.2">
      <c r="A657" s="123">
        <v>656</v>
      </c>
      <c r="B657" s="3" t="s">
        <v>3351</v>
      </c>
      <c r="C657" s="2" t="s">
        <v>3452</v>
      </c>
      <c r="D657" s="144"/>
      <c r="E657" s="108" t="s">
        <v>3453</v>
      </c>
      <c r="F657" s="168" t="s">
        <v>3472</v>
      </c>
      <c r="G657" s="22">
        <v>5</v>
      </c>
      <c r="H657" s="1" t="s">
        <v>1161</v>
      </c>
      <c r="I657" s="1" t="s">
        <v>3473</v>
      </c>
      <c r="J657" s="1" t="s">
        <v>3474</v>
      </c>
      <c r="K657" s="1" t="s">
        <v>3476</v>
      </c>
      <c r="L657" s="44" t="s">
        <v>1338</v>
      </c>
      <c r="M657" s="50" t="s">
        <v>3561</v>
      </c>
      <c r="N657" s="57" t="s">
        <v>3562</v>
      </c>
      <c r="O657" s="19" t="s">
        <v>285</v>
      </c>
      <c r="P657" s="19" t="s">
        <v>379</v>
      </c>
      <c r="Q657" s="19" t="s">
        <v>379</v>
      </c>
      <c r="R657" s="19" t="s">
        <v>3498</v>
      </c>
      <c r="S657" s="19" t="s">
        <v>379</v>
      </c>
      <c r="T657" s="19" t="s">
        <v>275</v>
      </c>
      <c r="U657" s="116" t="s">
        <v>379</v>
      </c>
      <c r="V657" s="19" t="s">
        <v>379</v>
      </c>
      <c r="W657" s="19" t="s">
        <v>379</v>
      </c>
      <c r="X657" s="19" t="s">
        <v>276</v>
      </c>
      <c r="Y657" s="19" t="s">
        <v>3499</v>
      </c>
      <c r="Z657" s="31" t="s">
        <v>6625</v>
      </c>
      <c r="AA657" s="31" t="s">
        <v>635</v>
      </c>
      <c r="AB657" s="102" t="s">
        <v>3483</v>
      </c>
      <c r="AC657" s="1" t="s">
        <v>1132</v>
      </c>
      <c r="AD657" s="98">
        <v>4790.9698996655525</v>
      </c>
      <c r="AE657" s="1" t="s">
        <v>3503</v>
      </c>
      <c r="AF657" s="4">
        <v>7780.1003344481605</v>
      </c>
      <c r="AG657" s="17" t="s">
        <v>3577</v>
      </c>
      <c r="AH657" s="17" t="s">
        <v>174</v>
      </c>
      <c r="AI657" s="1" t="s">
        <v>3082</v>
      </c>
      <c r="AJ657" s="1" t="s">
        <v>379</v>
      </c>
    </row>
    <row r="658" spans="1:36" ht="126" customHeight="1" x14ac:dyDescent="0.2">
      <c r="A658" s="123">
        <v>657</v>
      </c>
      <c r="B658" s="3" t="s">
        <v>3351</v>
      </c>
      <c r="C658" s="2" t="s">
        <v>3459</v>
      </c>
      <c r="D658" s="144"/>
      <c r="E658" s="108" t="s">
        <v>3454</v>
      </c>
      <c r="F658" s="168" t="s">
        <v>3472</v>
      </c>
      <c r="G658" s="22">
        <v>6</v>
      </c>
      <c r="H658" s="1" t="s">
        <v>1161</v>
      </c>
      <c r="I658" s="1" t="s">
        <v>3473</v>
      </c>
      <c r="J658" s="1" t="s">
        <v>3474</v>
      </c>
      <c r="K658" s="1" t="s">
        <v>3477</v>
      </c>
      <c r="L658" s="42" t="s">
        <v>847</v>
      </c>
      <c r="M658" s="50" t="s">
        <v>3561</v>
      </c>
      <c r="N658" s="57" t="s">
        <v>3563</v>
      </c>
      <c r="O658" s="19" t="s">
        <v>285</v>
      </c>
      <c r="P658" s="19" t="s">
        <v>379</v>
      </c>
      <c r="Q658" s="19" t="s">
        <v>379</v>
      </c>
      <c r="R658" s="19" t="s">
        <v>3498</v>
      </c>
      <c r="S658" s="19" t="s">
        <v>379</v>
      </c>
      <c r="T658" s="19" t="s">
        <v>275</v>
      </c>
      <c r="U658" s="116" t="s">
        <v>379</v>
      </c>
      <c r="V658" s="19" t="s">
        <v>379</v>
      </c>
      <c r="W658" s="19" t="s">
        <v>379</v>
      </c>
      <c r="X658" s="19" t="s">
        <v>276</v>
      </c>
      <c r="Y658" s="19" t="s">
        <v>3500</v>
      </c>
      <c r="Z658" s="31" t="s">
        <v>6625</v>
      </c>
      <c r="AA658" s="31" t="s">
        <v>635</v>
      </c>
      <c r="AB658" s="102" t="s">
        <v>3483</v>
      </c>
      <c r="AC658" s="1" t="s">
        <v>1132</v>
      </c>
      <c r="AD658" s="98">
        <v>5008.3612040133785</v>
      </c>
      <c r="AE658" s="1" t="s">
        <v>3504</v>
      </c>
      <c r="AF658" s="4">
        <v>8346.1538461538457</v>
      </c>
      <c r="AG658" s="17" t="s">
        <v>3577</v>
      </c>
      <c r="AH658" s="17" t="s">
        <v>174</v>
      </c>
      <c r="AI658" s="1" t="s">
        <v>3082</v>
      </c>
      <c r="AJ658" s="1" t="s">
        <v>379</v>
      </c>
    </row>
    <row r="659" spans="1:36" ht="126" customHeight="1" x14ac:dyDescent="0.2">
      <c r="A659" s="123">
        <v>658</v>
      </c>
      <c r="B659" s="3" t="s">
        <v>3351</v>
      </c>
      <c r="C659" s="2" t="s">
        <v>3460</v>
      </c>
      <c r="D659" s="144"/>
      <c r="E659" s="108" t="s">
        <v>3455</v>
      </c>
      <c r="F659" s="168" t="s">
        <v>3472</v>
      </c>
      <c r="G659" s="22">
        <v>7</v>
      </c>
      <c r="H659" s="1" t="s">
        <v>1161</v>
      </c>
      <c r="I659" s="1" t="s">
        <v>3473</v>
      </c>
      <c r="J659" s="1" t="s">
        <v>3474</v>
      </c>
      <c r="K659" s="1" t="s">
        <v>3478</v>
      </c>
      <c r="L659" s="42" t="s">
        <v>2454</v>
      </c>
      <c r="M659" s="50" t="s">
        <v>3561</v>
      </c>
      <c r="N659" s="57" t="s">
        <v>3564</v>
      </c>
      <c r="O659" s="19" t="s">
        <v>285</v>
      </c>
      <c r="P659" s="19" t="s">
        <v>379</v>
      </c>
      <c r="Q659" s="19" t="s">
        <v>379</v>
      </c>
      <c r="R659" s="19" t="s">
        <v>3498</v>
      </c>
      <c r="S659" s="19" t="s">
        <v>379</v>
      </c>
      <c r="T659" s="19" t="s">
        <v>275</v>
      </c>
      <c r="U659" s="116" t="s">
        <v>379</v>
      </c>
      <c r="V659" s="19" t="s">
        <v>379</v>
      </c>
      <c r="W659" s="19" t="s">
        <v>379</v>
      </c>
      <c r="X659" s="19" t="s">
        <v>276</v>
      </c>
      <c r="Y659" s="20" t="s">
        <v>3501</v>
      </c>
      <c r="Z659" s="31" t="s">
        <v>6625</v>
      </c>
      <c r="AA659" s="31" t="s">
        <v>635</v>
      </c>
      <c r="AB659" s="102" t="s">
        <v>3483</v>
      </c>
      <c r="AC659" s="1" t="s">
        <v>1132</v>
      </c>
      <c r="AD659" s="98">
        <v>5224.9163879598664</v>
      </c>
      <c r="AE659" s="1" t="s">
        <v>3505</v>
      </c>
      <c r="AF659" s="4">
        <v>9012.5418060200664</v>
      </c>
      <c r="AG659" s="17" t="s">
        <v>3577</v>
      </c>
      <c r="AH659" s="17" t="s">
        <v>174</v>
      </c>
      <c r="AI659" s="1" t="s">
        <v>3082</v>
      </c>
      <c r="AJ659" s="1" t="s">
        <v>379</v>
      </c>
    </row>
    <row r="660" spans="1:36" ht="126" customHeight="1" x14ac:dyDescent="0.2">
      <c r="A660" s="123">
        <v>659</v>
      </c>
      <c r="B660" s="3" t="s">
        <v>3351</v>
      </c>
      <c r="C660" s="2" t="s">
        <v>3461</v>
      </c>
      <c r="D660" s="144"/>
      <c r="E660" s="108" t="s">
        <v>3456</v>
      </c>
      <c r="F660" s="168" t="s">
        <v>3472</v>
      </c>
      <c r="G660" s="22">
        <v>10</v>
      </c>
      <c r="H660" s="1" t="s">
        <v>1161</v>
      </c>
      <c r="I660" s="1" t="s">
        <v>3481</v>
      </c>
      <c r="J660" s="1" t="s">
        <v>3475</v>
      </c>
      <c r="K660" s="1" t="s">
        <v>3542</v>
      </c>
      <c r="L660" s="42" t="s">
        <v>2186</v>
      </c>
      <c r="M660" s="50" t="s">
        <v>3561</v>
      </c>
      <c r="N660" s="57" t="s">
        <v>3565</v>
      </c>
      <c r="O660" s="19" t="s">
        <v>285</v>
      </c>
      <c r="P660" s="19" t="s">
        <v>379</v>
      </c>
      <c r="Q660" s="19" t="s">
        <v>379</v>
      </c>
      <c r="R660" s="19" t="s">
        <v>3498</v>
      </c>
      <c r="S660" s="19" t="s">
        <v>379</v>
      </c>
      <c r="T660" s="19" t="s">
        <v>275</v>
      </c>
      <c r="U660" s="116" t="s">
        <v>379</v>
      </c>
      <c r="V660" s="19" t="s">
        <v>379</v>
      </c>
      <c r="W660" s="19" t="s">
        <v>379</v>
      </c>
      <c r="X660" s="19" t="s">
        <v>276</v>
      </c>
      <c r="Y660" s="19" t="s">
        <v>2619</v>
      </c>
      <c r="Z660" s="31" t="s">
        <v>6625</v>
      </c>
      <c r="AA660" s="31" t="s">
        <v>635</v>
      </c>
      <c r="AB660" s="102" t="s">
        <v>3483</v>
      </c>
      <c r="AC660" s="1" t="s">
        <v>1132</v>
      </c>
      <c r="AD660" s="98">
        <v>9041.8060200668897</v>
      </c>
      <c r="AE660" s="1" t="s">
        <v>3506</v>
      </c>
      <c r="AF660" s="4">
        <v>14554.347826086958</v>
      </c>
      <c r="AG660" s="17" t="s">
        <v>3577</v>
      </c>
      <c r="AH660" s="17" t="s">
        <v>174</v>
      </c>
      <c r="AI660" s="1" t="s">
        <v>3082</v>
      </c>
      <c r="AJ660" s="1" t="s">
        <v>379</v>
      </c>
    </row>
    <row r="661" spans="1:36" ht="126" customHeight="1" x14ac:dyDescent="0.2">
      <c r="A661" s="123">
        <v>660</v>
      </c>
      <c r="B661" s="3" t="s">
        <v>3351</v>
      </c>
      <c r="C661" s="2" t="s">
        <v>3462</v>
      </c>
      <c r="D661" s="144"/>
      <c r="E661" s="108" t="s">
        <v>3457</v>
      </c>
      <c r="F661" s="168" t="s">
        <v>3472</v>
      </c>
      <c r="G661" s="22">
        <v>12</v>
      </c>
      <c r="H661" s="1" t="s">
        <v>1161</v>
      </c>
      <c r="I661" s="1" t="s">
        <v>3481</v>
      </c>
      <c r="J661" s="1" t="s">
        <v>3475</v>
      </c>
      <c r="K661" s="1" t="s">
        <v>3543</v>
      </c>
      <c r="L661" s="42" t="s">
        <v>2449</v>
      </c>
      <c r="M661" s="50" t="s">
        <v>3561</v>
      </c>
      <c r="N661" s="57" t="s">
        <v>3566</v>
      </c>
      <c r="O661" s="19" t="s">
        <v>285</v>
      </c>
      <c r="P661" s="19" t="s">
        <v>379</v>
      </c>
      <c r="Q661" s="19" t="s">
        <v>379</v>
      </c>
      <c r="R661" s="19" t="s">
        <v>3498</v>
      </c>
      <c r="S661" s="19" t="s">
        <v>379</v>
      </c>
      <c r="T661" s="19" t="s">
        <v>275</v>
      </c>
      <c r="U661" s="116" t="s">
        <v>379</v>
      </c>
      <c r="V661" s="19" t="s">
        <v>379</v>
      </c>
      <c r="W661" s="19" t="s">
        <v>379</v>
      </c>
      <c r="X661" s="19" t="s">
        <v>276</v>
      </c>
      <c r="Y661" s="19" t="s">
        <v>2619</v>
      </c>
      <c r="Z661" s="31" t="s">
        <v>6625</v>
      </c>
      <c r="AA661" s="31" t="s">
        <v>635</v>
      </c>
      <c r="AB661" s="102" t="s">
        <v>3483</v>
      </c>
      <c r="AC661" s="1" t="s">
        <v>1132</v>
      </c>
      <c r="AD661" s="98">
        <v>9458.1939799331103</v>
      </c>
      <c r="AE661" s="1" t="s">
        <v>3507</v>
      </c>
      <c r="AF661" s="4">
        <v>15408.026755852843</v>
      </c>
      <c r="AG661" s="17" t="s">
        <v>3577</v>
      </c>
      <c r="AH661" s="17" t="s">
        <v>174</v>
      </c>
      <c r="AI661" s="1" t="s">
        <v>3082</v>
      </c>
      <c r="AJ661" s="1" t="s">
        <v>379</v>
      </c>
    </row>
    <row r="662" spans="1:36" ht="126" customHeight="1" x14ac:dyDescent="0.2">
      <c r="A662" s="123">
        <v>661</v>
      </c>
      <c r="B662" s="3" t="s">
        <v>3351</v>
      </c>
      <c r="C662" s="2" t="s">
        <v>3463</v>
      </c>
      <c r="D662" s="144"/>
      <c r="E662" s="108" t="s">
        <v>3458</v>
      </c>
      <c r="F662" s="168" t="s">
        <v>3472</v>
      </c>
      <c r="G662" s="22">
        <v>14</v>
      </c>
      <c r="H662" s="1" t="s">
        <v>1161</v>
      </c>
      <c r="I662" s="1" t="s">
        <v>3481</v>
      </c>
      <c r="J662" s="1" t="s">
        <v>3475</v>
      </c>
      <c r="K662" s="1" t="s">
        <v>3479</v>
      </c>
      <c r="L662" s="42" t="s">
        <v>861</v>
      </c>
      <c r="M662" s="50" t="s">
        <v>3561</v>
      </c>
      <c r="N662" s="57" t="s">
        <v>3567</v>
      </c>
      <c r="O662" s="19" t="s">
        <v>285</v>
      </c>
      <c r="P662" s="19" t="s">
        <v>379</v>
      </c>
      <c r="Q662" s="19" t="s">
        <v>379</v>
      </c>
      <c r="R662" s="19" t="s">
        <v>3498</v>
      </c>
      <c r="S662" s="19" t="s">
        <v>379</v>
      </c>
      <c r="T662" s="19" t="s">
        <v>275</v>
      </c>
      <c r="U662" s="116" t="s">
        <v>379</v>
      </c>
      <c r="V662" s="19" t="s">
        <v>379</v>
      </c>
      <c r="W662" s="19" t="s">
        <v>379</v>
      </c>
      <c r="X662" s="19" t="s">
        <v>276</v>
      </c>
      <c r="Y662" s="19" t="s">
        <v>3501</v>
      </c>
      <c r="Z662" s="31" t="s">
        <v>6625</v>
      </c>
      <c r="AA662" s="31" t="s">
        <v>635</v>
      </c>
      <c r="AB662" s="102" t="s">
        <v>3483</v>
      </c>
      <c r="AC662" s="1" t="s">
        <v>1132</v>
      </c>
      <c r="AD662" s="98">
        <v>9833.6120401337794</v>
      </c>
      <c r="AE662" s="1" t="s">
        <v>3508</v>
      </c>
      <c r="AF662" s="4">
        <v>1745.8193979933112</v>
      </c>
      <c r="AG662" s="17" t="s">
        <v>3577</v>
      </c>
      <c r="AH662" s="17" t="s">
        <v>174</v>
      </c>
      <c r="AI662" s="1" t="s">
        <v>3082</v>
      </c>
      <c r="AJ662" s="1" t="s">
        <v>379</v>
      </c>
    </row>
    <row r="663" spans="1:36" ht="126" customHeight="1" x14ac:dyDescent="0.2">
      <c r="A663" s="123">
        <v>662</v>
      </c>
      <c r="B663" s="3" t="s">
        <v>3351</v>
      </c>
      <c r="C663" s="2" t="s">
        <v>3468</v>
      </c>
      <c r="D663" s="144"/>
      <c r="E663" s="108" t="s">
        <v>3464</v>
      </c>
      <c r="F663" s="168" t="s">
        <v>3472</v>
      </c>
      <c r="G663" s="22">
        <v>15</v>
      </c>
      <c r="H663" s="1" t="s">
        <v>1161</v>
      </c>
      <c r="I663" s="1" t="s">
        <v>3482</v>
      </c>
      <c r="J663" s="1" t="s">
        <v>3475</v>
      </c>
      <c r="K663" s="1" t="s">
        <v>3544</v>
      </c>
      <c r="L663" s="42" t="s">
        <v>861</v>
      </c>
      <c r="M663" s="50" t="s">
        <v>3561</v>
      </c>
      <c r="N663" s="57" t="s">
        <v>3565</v>
      </c>
      <c r="O663" s="19" t="s">
        <v>285</v>
      </c>
      <c r="P663" s="19" t="s">
        <v>379</v>
      </c>
      <c r="Q663" s="19" t="s">
        <v>379</v>
      </c>
      <c r="R663" s="19" t="s">
        <v>3498</v>
      </c>
      <c r="S663" s="19" t="s">
        <v>379</v>
      </c>
      <c r="T663" s="19" t="s">
        <v>275</v>
      </c>
      <c r="U663" s="116" t="s">
        <v>379</v>
      </c>
      <c r="V663" s="19" t="s">
        <v>379</v>
      </c>
      <c r="W663" s="19" t="s">
        <v>379</v>
      </c>
      <c r="X663" s="19" t="s">
        <v>276</v>
      </c>
      <c r="Y663" s="19" t="s">
        <v>2616</v>
      </c>
      <c r="Z663" s="31" t="s">
        <v>6625</v>
      </c>
      <c r="AA663" s="31" t="s">
        <v>635</v>
      </c>
      <c r="AB663" s="102" t="s">
        <v>3483</v>
      </c>
      <c r="AC663" s="1" t="s">
        <v>1132</v>
      </c>
      <c r="AD663" s="98">
        <v>13541.80602006689</v>
      </c>
      <c r="AE663" s="1" t="s">
        <v>3508</v>
      </c>
      <c r="AF663" s="4">
        <v>20504.180602006691</v>
      </c>
      <c r="AG663" s="17" t="s">
        <v>3577</v>
      </c>
      <c r="AH663" s="17" t="s">
        <v>174</v>
      </c>
      <c r="AI663" s="1" t="s">
        <v>3082</v>
      </c>
      <c r="AJ663" s="1" t="s">
        <v>379</v>
      </c>
    </row>
    <row r="664" spans="1:36" ht="126" customHeight="1" x14ac:dyDescent="0.2">
      <c r="A664" s="123">
        <v>663</v>
      </c>
      <c r="B664" s="3" t="s">
        <v>3351</v>
      </c>
      <c r="C664" s="2" t="s">
        <v>3469</v>
      </c>
      <c r="D664" s="144"/>
      <c r="E664" s="108" t="s">
        <v>3465</v>
      </c>
      <c r="F664" s="168" t="s">
        <v>3472</v>
      </c>
      <c r="G664" s="22">
        <v>18</v>
      </c>
      <c r="H664" s="1" t="s">
        <v>1161</v>
      </c>
      <c r="I664" s="1" t="s">
        <v>3482</v>
      </c>
      <c r="J664" s="1" t="s">
        <v>3475</v>
      </c>
      <c r="K664" s="1" t="s">
        <v>3545</v>
      </c>
      <c r="L664" s="42" t="s">
        <v>2787</v>
      </c>
      <c r="M664" s="50" t="s">
        <v>3561</v>
      </c>
      <c r="N664" s="57" t="s">
        <v>3566</v>
      </c>
      <c r="O664" s="19" t="s">
        <v>285</v>
      </c>
      <c r="P664" s="19" t="s">
        <v>379</v>
      </c>
      <c r="Q664" s="19" t="s">
        <v>379</v>
      </c>
      <c r="R664" s="19" t="s">
        <v>3498</v>
      </c>
      <c r="S664" s="19" t="s">
        <v>379</v>
      </c>
      <c r="T664" s="19" t="s">
        <v>275</v>
      </c>
      <c r="U664" s="116" t="s">
        <v>379</v>
      </c>
      <c r="V664" s="19" t="s">
        <v>379</v>
      </c>
      <c r="W664" s="19" t="s">
        <v>379</v>
      </c>
      <c r="X664" s="19" t="s">
        <v>276</v>
      </c>
      <c r="Y664" s="19" t="s">
        <v>3502</v>
      </c>
      <c r="Z664" s="31" t="s">
        <v>6625</v>
      </c>
      <c r="AA664" s="31" t="s">
        <v>635</v>
      </c>
      <c r="AB664" s="102" t="s">
        <v>3483</v>
      </c>
      <c r="AC664" s="1" t="s">
        <v>1132</v>
      </c>
      <c r="AD664" s="98">
        <v>14125.418060200669</v>
      </c>
      <c r="AE664" s="1" t="s">
        <v>3509</v>
      </c>
      <c r="AF664" s="4">
        <v>21562.709030100334</v>
      </c>
      <c r="AG664" s="17" t="s">
        <v>3577</v>
      </c>
      <c r="AH664" s="17" t="s">
        <v>174</v>
      </c>
      <c r="AI664" s="1" t="s">
        <v>3082</v>
      </c>
      <c r="AJ664" s="1" t="s">
        <v>379</v>
      </c>
    </row>
    <row r="665" spans="1:36" ht="126" customHeight="1" x14ac:dyDescent="0.2">
      <c r="A665" s="123">
        <v>664</v>
      </c>
      <c r="B665" s="3" t="s">
        <v>3351</v>
      </c>
      <c r="C665" s="2" t="s">
        <v>3470</v>
      </c>
      <c r="D665" s="144"/>
      <c r="E665" s="108" t="s">
        <v>3471</v>
      </c>
      <c r="F665" s="168" t="s">
        <v>3472</v>
      </c>
      <c r="G665" s="22">
        <v>20</v>
      </c>
      <c r="H665" s="1" t="s">
        <v>1161</v>
      </c>
      <c r="I665" s="1" t="s">
        <v>3539</v>
      </c>
      <c r="J665" s="1" t="s">
        <v>3475</v>
      </c>
      <c r="K665" s="19" t="s">
        <v>3546</v>
      </c>
      <c r="L665" s="42" t="s">
        <v>3480</v>
      </c>
      <c r="M665" s="50" t="s">
        <v>3561</v>
      </c>
      <c r="N665" s="57" t="s">
        <v>3569</v>
      </c>
      <c r="O665" s="19" t="s">
        <v>285</v>
      </c>
      <c r="P665" s="19" t="s">
        <v>379</v>
      </c>
      <c r="Q665" s="19" t="s">
        <v>379</v>
      </c>
      <c r="R665" s="19" t="s">
        <v>3498</v>
      </c>
      <c r="S665" s="19" t="s">
        <v>379</v>
      </c>
      <c r="T665" s="19" t="s">
        <v>275</v>
      </c>
      <c r="U665" s="116" t="s">
        <v>379</v>
      </c>
      <c r="V665" s="19" t="s">
        <v>379</v>
      </c>
      <c r="W665" s="19" t="s">
        <v>379</v>
      </c>
      <c r="X665" s="19" t="s">
        <v>276</v>
      </c>
      <c r="Y665" s="19" t="s">
        <v>2619</v>
      </c>
      <c r="Z665" s="31" t="s">
        <v>6625</v>
      </c>
      <c r="AA665" s="31" t="s">
        <v>635</v>
      </c>
      <c r="AB665" s="102" t="s">
        <v>3483</v>
      </c>
      <c r="AC665" s="1" t="s">
        <v>1132</v>
      </c>
      <c r="AD665" s="98">
        <v>18083.612040133779</v>
      </c>
      <c r="AE665" s="1" t="s">
        <v>3510</v>
      </c>
      <c r="AF665" s="4">
        <v>26408.026755852843</v>
      </c>
      <c r="AG665" s="17" t="s">
        <v>3577</v>
      </c>
      <c r="AH665" s="17" t="s">
        <v>174</v>
      </c>
      <c r="AI665" s="1" t="s">
        <v>3082</v>
      </c>
      <c r="AJ665" s="1" t="s">
        <v>379</v>
      </c>
    </row>
    <row r="666" spans="1:36" ht="126" customHeight="1" x14ac:dyDescent="0.2">
      <c r="A666" s="123">
        <v>665</v>
      </c>
      <c r="B666" s="3" t="s">
        <v>3351</v>
      </c>
      <c r="C666" s="2" t="s">
        <v>3484</v>
      </c>
      <c r="D666" s="144"/>
      <c r="E666" s="108" t="s">
        <v>3466</v>
      </c>
      <c r="F666" s="168" t="s">
        <v>3472</v>
      </c>
      <c r="G666" s="22">
        <v>5</v>
      </c>
      <c r="H666" s="1" t="s">
        <v>1161</v>
      </c>
      <c r="I666" s="1" t="s">
        <v>3494</v>
      </c>
      <c r="J666" s="1" t="s">
        <v>3474</v>
      </c>
      <c r="K666" s="19" t="s">
        <v>3547</v>
      </c>
      <c r="L666" s="42" t="s">
        <v>1338</v>
      </c>
      <c r="M666" s="50" t="s">
        <v>3570</v>
      </c>
      <c r="N666" s="57" t="s">
        <v>3562</v>
      </c>
      <c r="O666" s="19" t="s">
        <v>285</v>
      </c>
      <c r="P666" s="19" t="s">
        <v>379</v>
      </c>
      <c r="Q666" s="19" t="s">
        <v>379</v>
      </c>
      <c r="R666" s="19" t="s">
        <v>3498</v>
      </c>
      <c r="S666" s="19" t="s">
        <v>379</v>
      </c>
      <c r="T666" s="19" t="s">
        <v>275</v>
      </c>
      <c r="U666" s="116" t="s">
        <v>379</v>
      </c>
      <c r="V666" s="19" t="s">
        <v>379</v>
      </c>
      <c r="W666" s="19" t="s">
        <v>379</v>
      </c>
      <c r="X666" s="19" t="s">
        <v>276</v>
      </c>
      <c r="Y666" s="19" t="s">
        <v>3499</v>
      </c>
      <c r="Z666" s="31" t="s">
        <v>6625</v>
      </c>
      <c r="AA666" s="31" t="s">
        <v>635</v>
      </c>
      <c r="AB666" s="102" t="s">
        <v>3483</v>
      </c>
      <c r="AC666" s="1" t="s">
        <v>1132</v>
      </c>
      <c r="AD666" s="98">
        <v>4790.9698996655525</v>
      </c>
      <c r="AE666" s="1" t="s">
        <v>3503</v>
      </c>
      <c r="AF666" s="4">
        <v>7780.1003344481605</v>
      </c>
      <c r="AG666" s="17" t="s">
        <v>3577</v>
      </c>
      <c r="AH666" s="17" t="s">
        <v>174</v>
      </c>
      <c r="AI666" s="1" t="s">
        <v>3082</v>
      </c>
      <c r="AJ666" s="1" t="s">
        <v>379</v>
      </c>
    </row>
    <row r="667" spans="1:36" ht="126" customHeight="1" x14ac:dyDescent="0.2">
      <c r="A667" s="123">
        <v>666</v>
      </c>
      <c r="B667" s="3" t="s">
        <v>3351</v>
      </c>
      <c r="C667" s="2" t="s">
        <v>3488</v>
      </c>
      <c r="D667" s="144"/>
      <c r="E667" s="108" t="s">
        <v>3467</v>
      </c>
      <c r="F667" s="168" t="s">
        <v>3472</v>
      </c>
      <c r="G667" s="22">
        <v>7</v>
      </c>
      <c r="H667" s="1" t="s">
        <v>1161</v>
      </c>
      <c r="I667" s="1" t="s">
        <v>3494</v>
      </c>
      <c r="J667" s="1" t="s">
        <v>3474</v>
      </c>
      <c r="K667" s="19" t="s">
        <v>3548</v>
      </c>
      <c r="L667" s="42" t="s">
        <v>847</v>
      </c>
      <c r="M667" s="50" t="s">
        <v>3570</v>
      </c>
      <c r="N667" s="57" t="s">
        <v>3572</v>
      </c>
      <c r="O667" s="19" t="s">
        <v>285</v>
      </c>
      <c r="P667" s="19" t="s">
        <v>379</v>
      </c>
      <c r="Q667" s="19" t="s">
        <v>379</v>
      </c>
      <c r="R667" s="19" t="s">
        <v>3498</v>
      </c>
      <c r="S667" s="19" t="s">
        <v>379</v>
      </c>
      <c r="T667" s="19" t="s">
        <v>275</v>
      </c>
      <c r="U667" s="116" t="s">
        <v>379</v>
      </c>
      <c r="V667" s="19" t="s">
        <v>379</v>
      </c>
      <c r="W667" s="19" t="s">
        <v>379</v>
      </c>
      <c r="X667" s="19" t="s">
        <v>276</v>
      </c>
      <c r="Y667" s="19" t="s">
        <v>3501</v>
      </c>
      <c r="Z667" s="31" t="s">
        <v>6625</v>
      </c>
      <c r="AA667" s="31" t="s">
        <v>635</v>
      </c>
      <c r="AB667" s="102" t="s">
        <v>3483</v>
      </c>
      <c r="AC667" s="1" t="s">
        <v>1132</v>
      </c>
      <c r="AD667" s="98">
        <v>5224.9163879598664</v>
      </c>
      <c r="AE667" s="1" t="s">
        <v>3505</v>
      </c>
      <c r="AF667" s="4">
        <v>9012.5418060200664</v>
      </c>
      <c r="AG667" s="17" t="s">
        <v>3577</v>
      </c>
      <c r="AH667" s="17" t="s">
        <v>174</v>
      </c>
      <c r="AI667" s="1" t="s">
        <v>3082</v>
      </c>
      <c r="AJ667" s="1" t="s">
        <v>379</v>
      </c>
    </row>
    <row r="668" spans="1:36" ht="126" customHeight="1" x14ac:dyDescent="0.2">
      <c r="A668" s="123">
        <v>667</v>
      </c>
      <c r="B668" s="3" t="s">
        <v>3351</v>
      </c>
      <c r="C668" s="2" t="s">
        <v>3489</v>
      </c>
      <c r="D668" s="144"/>
      <c r="E668" s="108" t="s">
        <v>3485</v>
      </c>
      <c r="F668" s="168" t="s">
        <v>3472</v>
      </c>
      <c r="G668" s="22">
        <v>10</v>
      </c>
      <c r="H668" s="1" t="s">
        <v>1161</v>
      </c>
      <c r="I668" s="1" t="s">
        <v>3497</v>
      </c>
      <c r="J668" s="1" t="s">
        <v>3475</v>
      </c>
      <c r="K668" s="19" t="s">
        <v>3549</v>
      </c>
      <c r="L668" s="42" t="s">
        <v>3113</v>
      </c>
      <c r="M668" s="50" t="s">
        <v>3570</v>
      </c>
      <c r="N668" s="57" t="s">
        <v>3568</v>
      </c>
      <c r="O668" s="19" t="s">
        <v>285</v>
      </c>
      <c r="P668" s="19" t="s">
        <v>379</v>
      </c>
      <c r="Q668" s="19" t="s">
        <v>379</v>
      </c>
      <c r="R668" s="19" t="s">
        <v>3498</v>
      </c>
      <c r="S668" s="19" t="s">
        <v>379</v>
      </c>
      <c r="T668" s="19" t="s">
        <v>275</v>
      </c>
      <c r="U668" s="116" t="s">
        <v>379</v>
      </c>
      <c r="V668" s="19" t="s">
        <v>379</v>
      </c>
      <c r="W668" s="19" t="s">
        <v>379</v>
      </c>
      <c r="X668" s="19" t="s">
        <v>276</v>
      </c>
      <c r="Y668" s="19" t="s">
        <v>2619</v>
      </c>
      <c r="Z668" s="31" t="s">
        <v>6625</v>
      </c>
      <c r="AA668" s="31" t="s">
        <v>635</v>
      </c>
      <c r="AB668" s="102" t="s">
        <v>3483</v>
      </c>
      <c r="AC668" s="1" t="s">
        <v>1132</v>
      </c>
      <c r="AD668" s="98">
        <v>9041.8060200668897</v>
      </c>
      <c r="AE668" s="1" t="s">
        <v>3506</v>
      </c>
      <c r="AF668" s="4">
        <v>14554.347826086958</v>
      </c>
      <c r="AG668" s="17" t="s">
        <v>3577</v>
      </c>
      <c r="AH668" s="17" t="s">
        <v>174</v>
      </c>
      <c r="AI668" s="1" t="s">
        <v>3082</v>
      </c>
      <c r="AJ668" s="1" t="s">
        <v>379</v>
      </c>
    </row>
    <row r="669" spans="1:36" ht="126" customHeight="1" x14ac:dyDescent="0.2">
      <c r="A669" s="123">
        <v>668</v>
      </c>
      <c r="B669" s="3" t="s">
        <v>3351</v>
      </c>
      <c r="C669" s="2" t="s">
        <v>3490</v>
      </c>
      <c r="D669" s="144"/>
      <c r="E669" s="108" t="s">
        <v>3486</v>
      </c>
      <c r="F669" s="168" t="s">
        <v>3472</v>
      </c>
      <c r="G669" s="22">
        <v>14</v>
      </c>
      <c r="H669" s="1" t="s">
        <v>1161</v>
      </c>
      <c r="I669" s="1" t="s">
        <v>3496</v>
      </c>
      <c r="J669" s="1" t="s">
        <v>3475</v>
      </c>
      <c r="K669" s="19" t="s">
        <v>3550</v>
      </c>
      <c r="L669" s="42" t="s">
        <v>861</v>
      </c>
      <c r="M669" s="50" t="s">
        <v>3570</v>
      </c>
      <c r="N669" s="57" t="s">
        <v>3573</v>
      </c>
      <c r="O669" s="19" t="s">
        <v>285</v>
      </c>
      <c r="P669" s="19" t="s">
        <v>379</v>
      </c>
      <c r="Q669" s="19" t="s">
        <v>379</v>
      </c>
      <c r="R669" s="19" t="s">
        <v>3498</v>
      </c>
      <c r="S669" s="19" t="s">
        <v>379</v>
      </c>
      <c r="T669" s="19" t="s">
        <v>275</v>
      </c>
      <c r="U669" s="116" t="s">
        <v>379</v>
      </c>
      <c r="V669" s="19" t="s">
        <v>379</v>
      </c>
      <c r="W669" s="19" t="s">
        <v>379</v>
      </c>
      <c r="X669" s="19" t="s">
        <v>276</v>
      </c>
      <c r="Y669" s="19" t="s">
        <v>3501</v>
      </c>
      <c r="Z669" s="31" t="s">
        <v>6625</v>
      </c>
      <c r="AA669" s="31" t="s">
        <v>635</v>
      </c>
      <c r="AB669" s="102" t="s">
        <v>3483</v>
      </c>
      <c r="AC669" s="1" t="s">
        <v>1132</v>
      </c>
      <c r="AD669" s="98">
        <v>9833.6120401337794</v>
      </c>
      <c r="AE669" s="1" t="s">
        <v>3508</v>
      </c>
      <c r="AF669" s="4">
        <v>1745.8193979933112</v>
      </c>
      <c r="AG669" s="17" t="s">
        <v>3577</v>
      </c>
      <c r="AH669" s="17" t="s">
        <v>174</v>
      </c>
      <c r="AI669" s="1" t="s">
        <v>3082</v>
      </c>
      <c r="AJ669" s="1" t="s">
        <v>379</v>
      </c>
    </row>
    <row r="670" spans="1:36" ht="126" customHeight="1" x14ac:dyDescent="0.2">
      <c r="A670" s="123">
        <v>669</v>
      </c>
      <c r="B670" s="3" t="s">
        <v>3351</v>
      </c>
      <c r="C670" s="2" t="s">
        <v>3491</v>
      </c>
      <c r="D670" s="144"/>
      <c r="E670" s="108" t="s">
        <v>3487</v>
      </c>
      <c r="F670" s="168" t="s">
        <v>3472</v>
      </c>
      <c r="G670" s="22">
        <v>15</v>
      </c>
      <c r="H670" s="1" t="s">
        <v>1161</v>
      </c>
      <c r="I670" s="1" t="s">
        <v>3495</v>
      </c>
      <c r="J670" s="1" t="s">
        <v>3475</v>
      </c>
      <c r="K670" s="19" t="s">
        <v>3551</v>
      </c>
      <c r="L670" s="42" t="s">
        <v>1613</v>
      </c>
      <c r="M670" s="50" t="s">
        <v>3570</v>
      </c>
      <c r="N670" s="57" t="s">
        <v>3568</v>
      </c>
      <c r="O670" s="19" t="s">
        <v>285</v>
      </c>
      <c r="P670" s="19" t="s">
        <v>379</v>
      </c>
      <c r="Q670" s="19" t="s">
        <v>379</v>
      </c>
      <c r="R670" s="19" t="s">
        <v>3498</v>
      </c>
      <c r="S670" s="19" t="s">
        <v>379</v>
      </c>
      <c r="T670" s="19" t="s">
        <v>275</v>
      </c>
      <c r="U670" s="116" t="s">
        <v>379</v>
      </c>
      <c r="V670" s="19" t="s">
        <v>379</v>
      </c>
      <c r="W670" s="19" t="s">
        <v>379</v>
      </c>
      <c r="X670" s="19" t="s">
        <v>276</v>
      </c>
      <c r="Y670" s="1" t="s">
        <v>2616</v>
      </c>
      <c r="Z670" s="31" t="s">
        <v>6625</v>
      </c>
      <c r="AA670" s="31" t="s">
        <v>635</v>
      </c>
      <c r="AB670" s="102" t="s">
        <v>3483</v>
      </c>
      <c r="AC670" s="1" t="s">
        <v>1132</v>
      </c>
      <c r="AD670" s="98">
        <v>13541.80602006689</v>
      </c>
      <c r="AE670" s="1" t="s">
        <v>3508</v>
      </c>
      <c r="AF670" s="4">
        <v>20504.180602006691</v>
      </c>
      <c r="AG670" s="17" t="s">
        <v>3577</v>
      </c>
      <c r="AH670" s="17" t="s">
        <v>174</v>
      </c>
      <c r="AI670" s="1" t="s">
        <v>3082</v>
      </c>
      <c r="AJ670" s="1" t="s">
        <v>379</v>
      </c>
    </row>
    <row r="671" spans="1:36" ht="126" customHeight="1" x14ac:dyDescent="0.2">
      <c r="A671" s="123">
        <v>670</v>
      </c>
      <c r="B671" s="3" t="s">
        <v>3351</v>
      </c>
      <c r="C671" s="2" t="s">
        <v>3492</v>
      </c>
      <c r="D671" s="144"/>
      <c r="E671" s="108" t="s">
        <v>3493</v>
      </c>
      <c r="F671" s="168" t="s">
        <v>3472</v>
      </c>
      <c r="G671" s="22">
        <v>20</v>
      </c>
      <c r="H671" s="1" t="s">
        <v>1161</v>
      </c>
      <c r="I671" s="1" t="s">
        <v>3540</v>
      </c>
      <c r="J671" s="1" t="s">
        <v>3475</v>
      </c>
      <c r="K671" s="19" t="s">
        <v>3552</v>
      </c>
      <c r="L671" s="42" t="s">
        <v>3480</v>
      </c>
      <c r="M671" s="50" t="s">
        <v>3570</v>
      </c>
      <c r="N671" s="57" t="s">
        <v>3574</v>
      </c>
      <c r="O671" s="19" t="s">
        <v>285</v>
      </c>
      <c r="P671" s="19" t="s">
        <v>379</v>
      </c>
      <c r="Q671" s="19" t="s">
        <v>379</v>
      </c>
      <c r="R671" s="19" t="s">
        <v>3498</v>
      </c>
      <c r="S671" s="19" t="s">
        <v>379</v>
      </c>
      <c r="T671" s="19" t="s">
        <v>275</v>
      </c>
      <c r="U671" s="116" t="s">
        <v>379</v>
      </c>
      <c r="V671" s="19" t="s">
        <v>379</v>
      </c>
      <c r="W671" s="19" t="s">
        <v>379</v>
      </c>
      <c r="X671" s="19" t="s">
        <v>276</v>
      </c>
      <c r="Y671" s="1" t="s">
        <v>2619</v>
      </c>
      <c r="Z671" s="31" t="s">
        <v>6625</v>
      </c>
      <c r="AA671" s="31" t="s">
        <v>635</v>
      </c>
      <c r="AB671" s="102" t="s">
        <v>3483</v>
      </c>
      <c r="AC671" s="1" t="s">
        <v>1132</v>
      </c>
      <c r="AD671" s="98">
        <v>18083.612040133779</v>
      </c>
      <c r="AE671" s="1" t="s">
        <v>3510</v>
      </c>
      <c r="AF671" s="4">
        <v>26408.026755852843</v>
      </c>
      <c r="AG671" s="17" t="s">
        <v>3577</v>
      </c>
      <c r="AH671" s="17" t="s">
        <v>174</v>
      </c>
      <c r="AI671" s="1" t="s">
        <v>3082</v>
      </c>
      <c r="AJ671" s="1" t="s">
        <v>379</v>
      </c>
    </row>
    <row r="672" spans="1:36" ht="126" customHeight="1" x14ac:dyDescent="0.2">
      <c r="A672" s="123">
        <v>671</v>
      </c>
      <c r="B672" s="3" t="s">
        <v>3351</v>
      </c>
      <c r="C672" s="2" t="s">
        <v>3515</v>
      </c>
      <c r="D672" s="144"/>
      <c r="E672" s="181" t="s">
        <v>3522</v>
      </c>
      <c r="F672" s="168" t="s">
        <v>3472</v>
      </c>
      <c r="G672" s="22">
        <v>5</v>
      </c>
      <c r="H672" s="1" t="s">
        <v>1161</v>
      </c>
      <c r="I672" s="1" t="s">
        <v>3494</v>
      </c>
      <c r="J672" s="1" t="s">
        <v>3474</v>
      </c>
      <c r="K672" s="19" t="s">
        <v>3553</v>
      </c>
      <c r="L672" s="42" t="s">
        <v>941</v>
      </c>
      <c r="M672" s="50" t="s">
        <v>3571</v>
      </c>
      <c r="N672" s="57" t="s">
        <v>3575</v>
      </c>
      <c r="O672" s="19" t="s">
        <v>285</v>
      </c>
      <c r="P672" s="19" t="s">
        <v>379</v>
      </c>
      <c r="Q672" s="19" t="s">
        <v>379</v>
      </c>
      <c r="R672" s="19" t="s">
        <v>3498</v>
      </c>
      <c r="S672" s="19" t="s">
        <v>379</v>
      </c>
      <c r="T672" s="19" t="s">
        <v>275</v>
      </c>
      <c r="U672" s="116" t="s">
        <v>379</v>
      </c>
      <c r="V672" s="19" t="s">
        <v>379</v>
      </c>
      <c r="W672" s="19" t="s">
        <v>379</v>
      </c>
      <c r="X672" s="19" t="s">
        <v>276</v>
      </c>
      <c r="Y672" s="1" t="s">
        <v>3499</v>
      </c>
      <c r="Z672" s="31" t="s">
        <v>6625</v>
      </c>
      <c r="AA672" s="31" t="s">
        <v>635</v>
      </c>
      <c r="AB672" s="102" t="s">
        <v>3483</v>
      </c>
      <c r="AC672" s="1" t="s">
        <v>1132</v>
      </c>
      <c r="AD672" s="98">
        <v>4790.9698996655525</v>
      </c>
      <c r="AE672" s="1" t="s">
        <v>3503</v>
      </c>
      <c r="AF672" s="4">
        <v>7780.1003344481605</v>
      </c>
      <c r="AG672" s="17" t="s">
        <v>3577</v>
      </c>
      <c r="AH672" s="17" t="s">
        <v>174</v>
      </c>
      <c r="AI672" s="1" t="s">
        <v>3082</v>
      </c>
      <c r="AJ672" s="1" t="s">
        <v>379</v>
      </c>
    </row>
    <row r="673" spans="1:36" ht="126" customHeight="1" x14ac:dyDescent="0.2">
      <c r="A673" s="123">
        <v>672</v>
      </c>
      <c r="B673" s="3" t="s">
        <v>3351</v>
      </c>
      <c r="C673" s="2" t="s">
        <v>3514</v>
      </c>
      <c r="D673" s="144"/>
      <c r="E673" s="108" t="s">
        <v>3523</v>
      </c>
      <c r="F673" s="168" t="s">
        <v>3472</v>
      </c>
      <c r="G673" s="22">
        <v>6</v>
      </c>
      <c r="H673" s="1" t="s">
        <v>1161</v>
      </c>
      <c r="I673" s="1" t="s">
        <v>3494</v>
      </c>
      <c r="J673" s="1" t="s">
        <v>3474</v>
      </c>
      <c r="K673" s="19" t="s">
        <v>3554</v>
      </c>
      <c r="L673" s="42" t="s">
        <v>941</v>
      </c>
      <c r="M673" s="50" t="s">
        <v>3571</v>
      </c>
      <c r="N673" s="57" t="s">
        <v>3575</v>
      </c>
      <c r="O673" s="19" t="s">
        <v>285</v>
      </c>
      <c r="P673" s="19" t="s">
        <v>379</v>
      </c>
      <c r="Q673" s="19" t="s">
        <v>379</v>
      </c>
      <c r="R673" s="19" t="s">
        <v>3498</v>
      </c>
      <c r="S673" s="19" t="s">
        <v>379</v>
      </c>
      <c r="T673" s="19" t="s">
        <v>275</v>
      </c>
      <c r="U673" s="116" t="s">
        <v>379</v>
      </c>
      <c r="V673" s="19" t="s">
        <v>379</v>
      </c>
      <c r="W673" s="19" t="s">
        <v>379</v>
      </c>
      <c r="X673" s="19" t="s">
        <v>276</v>
      </c>
      <c r="Y673" s="1" t="s">
        <v>3500</v>
      </c>
      <c r="Z673" s="31" t="s">
        <v>6625</v>
      </c>
      <c r="AA673" s="31" t="s">
        <v>635</v>
      </c>
      <c r="AB673" s="102" t="s">
        <v>3483</v>
      </c>
      <c r="AC673" s="1" t="s">
        <v>1132</v>
      </c>
      <c r="AD673" s="98">
        <v>5008.3612040133785</v>
      </c>
      <c r="AE673" s="1" t="s">
        <v>3504</v>
      </c>
      <c r="AF673" s="4">
        <v>8346.1538461538457</v>
      </c>
      <c r="AG673" s="17" t="s">
        <v>3577</v>
      </c>
      <c r="AH673" s="17" t="s">
        <v>174</v>
      </c>
      <c r="AI673" s="1" t="s">
        <v>3082</v>
      </c>
      <c r="AJ673" s="1" t="s">
        <v>379</v>
      </c>
    </row>
    <row r="674" spans="1:36" ht="126" customHeight="1" x14ac:dyDescent="0.2">
      <c r="A674" s="123">
        <v>673</v>
      </c>
      <c r="B674" s="3" t="s">
        <v>3351</v>
      </c>
      <c r="C674" s="2" t="s">
        <v>3516</v>
      </c>
      <c r="D674" s="144"/>
      <c r="E674" s="108" t="s">
        <v>3524</v>
      </c>
      <c r="F674" s="168" t="s">
        <v>3472</v>
      </c>
      <c r="G674" s="22">
        <v>8</v>
      </c>
      <c r="H674" s="1" t="s">
        <v>1161</v>
      </c>
      <c r="I674" s="1" t="s">
        <v>3497</v>
      </c>
      <c r="J674" s="1" t="s">
        <v>3475</v>
      </c>
      <c r="K674" s="19" t="s">
        <v>3555</v>
      </c>
      <c r="L674" s="42" t="s">
        <v>2186</v>
      </c>
      <c r="M674" s="50" t="s">
        <v>3571</v>
      </c>
      <c r="N674" s="57" t="s">
        <v>3576</v>
      </c>
      <c r="O674" s="19" t="s">
        <v>285</v>
      </c>
      <c r="P674" s="19" t="s">
        <v>379</v>
      </c>
      <c r="Q674" s="19" t="s">
        <v>379</v>
      </c>
      <c r="R674" s="19" t="s">
        <v>3498</v>
      </c>
      <c r="S674" s="19" t="s">
        <v>379</v>
      </c>
      <c r="T674" s="19" t="s">
        <v>275</v>
      </c>
      <c r="U674" s="116" t="s">
        <v>379</v>
      </c>
      <c r="V674" s="19" t="s">
        <v>379</v>
      </c>
      <c r="W674" s="19" t="s">
        <v>379</v>
      </c>
      <c r="X674" s="19" t="s">
        <v>276</v>
      </c>
      <c r="Y674" s="1" t="s">
        <v>3501</v>
      </c>
      <c r="Z674" s="31" t="s">
        <v>6625</v>
      </c>
      <c r="AA674" s="31" t="s">
        <v>635</v>
      </c>
      <c r="AB674" s="102" t="s">
        <v>3483</v>
      </c>
      <c r="AC674" s="1" t="s">
        <v>1132</v>
      </c>
      <c r="AD674" s="98">
        <v>8791.8060200668897</v>
      </c>
      <c r="AE674" s="1" t="s">
        <v>3578</v>
      </c>
      <c r="AF674" s="4">
        <v>13928.929765886289</v>
      </c>
      <c r="AG674" s="17" t="s">
        <v>3577</v>
      </c>
      <c r="AH674" s="17" t="s">
        <v>174</v>
      </c>
      <c r="AI674" s="1" t="s">
        <v>3082</v>
      </c>
      <c r="AJ674" s="1" t="s">
        <v>379</v>
      </c>
    </row>
    <row r="675" spans="1:36" ht="126" customHeight="1" x14ac:dyDescent="0.2">
      <c r="A675" s="123">
        <v>674</v>
      </c>
      <c r="B675" s="3" t="s">
        <v>3351</v>
      </c>
      <c r="C675" s="2" t="s">
        <v>3517</v>
      </c>
      <c r="D675" s="144"/>
      <c r="E675" s="108" t="s">
        <v>3525</v>
      </c>
      <c r="F675" s="168" t="s">
        <v>3472</v>
      </c>
      <c r="G675" s="22">
        <v>10</v>
      </c>
      <c r="H675" s="1" t="s">
        <v>1161</v>
      </c>
      <c r="I675" s="1" t="s">
        <v>3527</v>
      </c>
      <c r="J675" s="1" t="s">
        <v>3475</v>
      </c>
      <c r="K675" s="19" t="s">
        <v>3556</v>
      </c>
      <c r="L675" s="42" t="s">
        <v>2186</v>
      </c>
      <c r="M675" s="50" t="s">
        <v>3571</v>
      </c>
      <c r="N675" s="57" t="s">
        <v>3576</v>
      </c>
      <c r="O675" s="19" t="s">
        <v>285</v>
      </c>
      <c r="P675" s="19" t="s">
        <v>379</v>
      </c>
      <c r="Q675" s="19" t="s">
        <v>379</v>
      </c>
      <c r="R675" s="19" t="s">
        <v>3498</v>
      </c>
      <c r="S675" s="19" t="s">
        <v>379</v>
      </c>
      <c r="T675" s="19" t="s">
        <v>275</v>
      </c>
      <c r="U675" s="116" t="s">
        <v>379</v>
      </c>
      <c r="V675" s="19" t="s">
        <v>379</v>
      </c>
      <c r="W675" s="19" t="s">
        <v>379</v>
      </c>
      <c r="X675" s="19" t="s">
        <v>276</v>
      </c>
      <c r="Y675" s="1" t="s">
        <v>2619</v>
      </c>
      <c r="Z675" s="31" t="s">
        <v>6625</v>
      </c>
      <c r="AA675" s="31" t="s">
        <v>635</v>
      </c>
      <c r="AB675" s="102" t="s">
        <v>3483</v>
      </c>
      <c r="AC675" s="1" t="s">
        <v>1132</v>
      </c>
      <c r="AD675" s="98">
        <v>9041.8060200668897</v>
      </c>
      <c r="AE675" s="1" t="s">
        <v>3506</v>
      </c>
      <c r="AF675" s="4">
        <v>14554.347826086958</v>
      </c>
      <c r="AG675" s="17" t="s">
        <v>3577</v>
      </c>
      <c r="AH675" s="17" t="s">
        <v>174</v>
      </c>
      <c r="AI675" s="1" t="s">
        <v>3082</v>
      </c>
      <c r="AJ675" s="1" t="s">
        <v>379</v>
      </c>
    </row>
    <row r="676" spans="1:36" ht="126" customHeight="1" x14ac:dyDescent="0.2">
      <c r="A676" s="123">
        <v>675</v>
      </c>
      <c r="B676" s="3" t="s">
        <v>3351</v>
      </c>
      <c r="C676" s="2" t="s">
        <v>3518</v>
      </c>
      <c r="D676" s="144"/>
      <c r="E676" s="108" t="s">
        <v>3511</v>
      </c>
      <c r="F676" s="168" t="s">
        <v>3472</v>
      </c>
      <c r="G676" s="22">
        <v>12</v>
      </c>
      <c r="H676" s="1" t="s">
        <v>1161</v>
      </c>
      <c r="I676" s="1" t="s">
        <v>3527</v>
      </c>
      <c r="J676" s="1" t="s">
        <v>3475</v>
      </c>
      <c r="K676" s="19" t="s">
        <v>3557</v>
      </c>
      <c r="L676" s="42" t="s">
        <v>2449</v>
      </c>
      <c r="M676" s="50" t="s">
        <v>3571</v>
      </c>
      <c r="N676" s="57" t="s">
        <v>3576</v>
      </c>
      <c r="O676" s="19" t="s">
        <v>285</v>
      </c>
      <c r="P676" s="19" t="s">
        <v>379</v>
      </c>
      <c r="Q676" s="19" t="s">
        <v>379</v>
      </c>
      <c r="R676" s="19" t="s">
        <v>3498</v>
      </c>
      <c r="S676" s="19" t="s">
        <v>379</v>
      </c>
      <c r="T676" s="19" t="s">
        <v>275</v>
      </c>
      <c r="U676" s="116" t="s">
        <v>379</v>
      </c>
      <c r="V676" s="19" t="s">
        <v>379</v>
      </c>
      <c r="W676" s="19" t="s">
        <v>379</v>
      </c>
      <c r="X676" s="19" t="s">
        <v>276</v>
      </c>
      <c r="Y676" s="1" t="s">
        <v>2619</v>
      </c>
      <c r="Z676" s="31" t="s">
        <v>6625</v>
      </c>
      <c r="AA676" s="31" t="s">
        <v>635</v>
      </c>
      <c r="AB676" s="102" t="s">
        <v>3483</v>
      </c>
      <c r="AC676" s="1" t="s">
        <v>1132</v>
      </c>
      <c r="AD676" s="98">
        <v>9458.1939799331103</v>
      </c>
      <c r="AE676" s="1" t="s">
        <v>3507</v>
      </c>
      <c r="AF676" s="4">
        <v>15408.026755852843</v>
      </c>
      <c r="AG676" s="17" t="s">
        <v>3577</v>
      </c>
      <c r="AH676" s="17" t="s">
        <v>174</v>
      </c>
      <c r="AI676" s="1" t="s">
        <v>3082</v>
      </c>
      <c r="AJ676" s="1" t="s">
        <v>379</v>
      </c>
    </row>
    <row r="677" spans="1:36" ht="126" customHeight="1" x14ac:dyDescent="0.2">
      <c r="A677" s="123">
        <v>676</v>
      </c>
      <c r="B677" s="3" t="s">
        <v>3351</v>
      </c>
      <c r="C677" s="2" t="s">
        <v>3519</v>
      </c>
      <c r="D677" s="144"/>
      <c r="E677" s="108" t="s">
        <v>3512</v>
      </c>
      <c r="F677" s="168" t="s">
        <v>3472</v>
      </c>
      <c r="G677" s="22">
        <v>15</v>
      </c>
      <c r="H677" s="1" t="s">
        <v>1161</v>
      </c>
      <c r="I677" s="1" t="s">
        <v>3528</v>
      </c>
      <c r="J677" s="1" t="s">
        <v>3475</v>
      </c>
      <c r="K677" s="19" t="s">
        <v>3558</v>
      </c>
      <c r="L677" s="42" t="s">
        <v>2614</v>
      </c>
      <c r="M677" s="50" t="s">
        <v>3571</v>
      </c>
      <c r="N677" s="57" t="s">
        <v>3576</v>
      </c>
      <c r="O677" s="19" t="s">
        <v>285</v>
      </c>
      <c r="P677" s="19" t="s">
        <v>379</v>
      </c>
      <c r="Q677" s="19" t="s">
        <v>379</v>
      </c>
      <c r="R677" s="19" t="s">
        <v>3498</v>
      </c>
      <c r="S677" s="19" t="s">
        <v>379</v>
      </c>
      <c r="T677" s="19" t="s">
        <v>275</v>
      </c>
      <c r="U677" s="116" t="s">
        <v>379</v>
      </c>
      <c r="V677" s="19" t="s">
        <v>379</v>
      </c>
      <c r="W677" s="19" t="s">
        <v>379</v>
      </c>
      <c r="X677" s="19" t="s">
        <v>276</v>
      </c>
      <c r="Y677" s="1" t="s">
        <v>2616</v>
      </c>
      <c r="Z677" s="31" t="s">
        <v>6625</v>
      </c>
      <c r="AA677" s="31" t="s">
        <v>635</v>
      </c>
      <c r="AB677" s="102" t="s">
        <v>3483</v>
      </c>
      <c r="AC677" s="1" t="s">
        <v>1132</v>
      </c>
      <c r="AD677" s="98">
        <v>13541.80602006689</v>
      </c>
      <c r="AE677" s="1" t="s">
        <v>3508</v>
      </c>
      <c r="AF677" s="4">
        <v>20504.180602006691</v>
      </c>
      <c r="AG677" s="17" t="s">
        <v>3577</v>
      </c>
      <c r="AH677" s="17" t="s">
        <v>174</v>
      </c>
      <c r="AI677" s="1" t="s">
        <v>3082</v>
      </c>
      <c r="AJ677" s="1" t="s">
        <v>379</v>
      </c>
    </row>
    <row r="678" spans="1:36" ht="126" customHeight="1" x14ac:dyDescent="0.2">
      <c r="A678" s="123">
        <v>677</v>
      </c>
      <c r="B678" s="3" t="s">
        <v>3351</v>
      </c>
      <c r="C678" s="2" t="s">
        <v>3520</v>
      </c>
      <c r="D678" s="144"/>
      <c r="E678" s="108" t="s">
        <v>3513</v>
      </c>
      <c r="F678" s="168" t="s">
        <v>3472</v>
      </c>
      <c r="G678" s="22">
        <v>18</v>
      </c>
      <c r="H678" s="1" t="s">
        <v>1161</v>
      </c>
      <c r="I678" s="1" t="s">
        <v>3528</v>
      </c>
      <c r="J678" s="1" t="s">
        <v>3475</v>
      </c>
      <c r="K678" s="19" t="s">
        <v>3559</v>
      </c>
      <c r="L678" s="42" t="s">
        <v>2787</v>
      </c>
      <c r="M678" s="50" t="s">
        <v>3571</v>
      </c>
      <c r="N678" s="57" t="s">
        <v>3576</v>
      </c>
      <c r="O678" s="19" t="s">
        <v>285</v>
      </c>
      <c r="P678" s="19" t="s">
        <v>379</v>
      </c>
      <c r="Q678" s="19" t="s">
        <v>379</v>
      </c>
      <c r="R678" s="19" t="s">
        <v>3498</v>
      </c>
      <c r="S678" s="19" t="s">
        <v>379</v>
      </c>
      <c r="T678" s="19" t="s">
        <v>275</v>
      </c>
      <c r="U678" s="116" t="s">
        <v>379</v>
      </c>
      <c r="V678" s="19" t="s">
        <v>379</v>
      </c>
      <c r="W678" s="19" t="s">
        <v>379</v>
      </c>
      <c r="X678" s="19" t="s">
        <v>276</v>
      </c>
      <c r="Y678" s="1" t="s">
        <v>3502</v>
      </c>
      <c r="Z678" s="31" t="s">
        <v>6625</v>
      </c>
      <c r="AA678" s="31" t="s">
        <v>635</v>
      </c>
      <c r="AB678" s="102" t="s">
        <v>3483</v>
      </c>
      <c r="AC678" s="1" t="s">
        <v>1132</v>
      </c>
      <c r="AD678" s="98">
        <v>14125.418060200669</v>
      </c>
      <c r="AE678" s="1" t="s">
        <v>3509</v>
      </c>
      <c r="AF678" s="4">
        <v>21562.709030100334</v>
      </c>
      <c r="AG678" s="17" t="s">
        <v>3577</v>
      </c>
      <c r="AH678" s="17" t="s">
        <v>174</v>
      </c>
      <c r="AI678" s="1" t="s">
        <v>3082</v>
      </c>
      <c r="AJ678" s="1" t="s">
        <v>379</v>
      </c>
    </row>
    <row r="679" spans="1:36" ht="126" customHeight="1" x14ac:dyDescent="0.2">
      <c r="A679" s="123">
        <v>678</v>
      </c>
      <c r="B679" s="3" t="s">
        <v>3351</v>
      </c>
      <c r="C679" s="2" t="s">
        <v>3521</v>
      </c>
      <c r="D679" s="144"/>
      <c r="E679" s="108" t="s">
        <v>3526</v>
      </c>
      <c r="F679" s="168" t="s">
        <v>3472</v>
      </c>
      <c r="G679" s="22">
        <v>20</v>
      </c>
      <c r="H679" s="1" t="s">
        <v>1161</v>
      </c>
      <c r="I679" s="1" t="s">
        <v>3541</v>
      </c>
      <c r="J679" s="1" t="s">
        <v>3475</v>
      </c>
      <c r="K679" s="19" t="s">
        <v>3560</v>
      </c>
      <c r="L679" s="42" t="s">
        <v>2192</v>
      </c>
      <c r="M679" s="50" t="s">
        <v>3571</v>
      </c>
      <c r="N679" s="57" t="s">
        <v>3576</v>
      </c>
      <c r="O679" s="19" t="s">
        <v>285</v>
      </c>
      <c r="P679" s="19" t="s">
        <v>379</v>
      </c>
      <c r="Q679" s="19" t="s">
        <v>379</v>
      </c>
      <c r="R679" s="19" t="s">
        <v>3498</v>
      </c>
      <c r="S679" s="19" t="s">
        <v>379</v>
      </c>
      <c r="T679" s="19" t="s">
        <v>275</v>
      </c>
      <c r="U679" s="116" t="s">
        <v>379</v>
      </c>
      <c r="V679" s="19" t="s">
        <v>379</v>
      </c>
      <c r="W679" s="19" t="s">
        <v>379</v>
      </c>
      <c r="X679" s="19" t="s">
        <v>276</v>
      </c>
      <c r="Y679" s="1" t="s">
        <v>2619</v>
      </c>
      <c r="Z679" s="31" t="s">
        <v>6625</v>
      </c>
      <c r="AA679" s="31" t="s">
        <v>635</v>
      </c>
      <c r="AB679" s="102" t="s">
        <v>3483</v>
      </c>
      <c r="AC679" s="1" t="s">
        <v>1132</v>
      </c>
      <c r="AD679" s="98">
        <v>18083.612040133779</v>
      </c>
      <c r="AE679" s="1" t="s">
        <v>3510</v>
      </c>
      <c r="AF679" s="4">
        <v>26408.026755852843</v>
      </c>
      <c r="AG679" s="17" t="s">
        <v>3577</v>
      </c>
      <c r="AH679" s="17" t="s">
        <v>174</v>
      </c>
      <c r="AI679" s="1" t="s">
        <v>3082</v>
      </c>
      <c r="AJ679" s="1" t="s">
        <v>379</v>
      </c>
    </row>
    <row r="680" spans="1:36" ht="126" customHeight="1" x14ac:dyDescent="0.2">
      <c r="A680" s="123">
        <v>679</v>
      </c>
      <c r="B680" s="69" t="s">
        <v>587</v>
      </c>
      <c r="C680" s="2" t="s">
        <v>3580</v>
      </c>
      <c r="D680" s="144"/>
      <c r="E680" s="108" t="s">
        <v>3581</v>
      </c>
      <c r="F680" s="170" t="s">
        <v>3582</v>
      </c>
      <c r="G680" s="24">
        <v>5</v>
      </c>
      <c r="H680" s="19" t="s">
        <v>1036</v>
      </c>
      <c r="I680" s="19" t="s">
        <v>3583</v>
      </c>
      <c r="J680" s="19" t="s">
        <v>163</v>
      </c>
      <c r="K680" s="19" t="s">
        <v>3584</v>
      </c>
      <c r="L680" s="44" t="s">
        <v>2432</v>
      </c>
      <c r="M680" s="50">
        <v>-2</v>
      </c>
      <c r="N680" s="57" t="s">
        <v>3585</v>
      </c>
      <c r="O680" s="19" t="s">
        <v>1709</v>
      </c>
      <c r="P680" s="19" t="s">
        <v>3586</v>
      </c>
      <c r="Q680" s="19" t="s">
        <v>3587</v>
      </c>
      <c r="R680" s="19" t="s">
        <v>3588</v>
      </c>
      <c r="S680" s="19" t="s">
        <v>3589</v>
      </c>
      <c r="T680" s="19" t="s">
        <v>632</v>
      </c>
      <c r="U680" s="116" t="s">
        <v>3590</v>
      </c>
      <c r="V680" s="19" t="s">
        <v>3591</v>
      </c>
      <c r="W680" s="19" t="s">
        <v>3592</v>
      </c>
      <c r="X680" s="19" t="s">
        <v>3398</v>
      </c>
      <c r="Y680" s="19" t="s">
        <v>1147</v>
      </c>
      <c r="Z680" s="31" t="s">
        <v>634</v>
      </c>
      <c r="AA680" s="31" t="s">
        <v>635</v>
      </c>
      <c r="AB680" s="102" t="s">
        <v>3593</v>
      </c>
      <c r="AC680" s="19" t="s">
        <v>3625</v>
      </c>
      <c r="AD680" s="98">
        <v>6000</v>
      </c>
      <c r="AE680" s="19" t="s">
        <v>3594</v>
      </c>
      <c r="AF680" s="4" t="s">
        <v>5487</v>
      </c>
      <c r="AG680" s="21" t="s">
        <v>4646</v>
      </c>
      <c r="AH680" s="21" t="s">
        <v>335</v>
      </c>
      <c r="AI680" s="1" t="s">
        <v>3082</v>
      </c>
      <c r="AJ680" s="1" t="s">
        <v>379</v>
      </c>
    </row>
    <row r="681" spans="1:36" ht="126" customHeight="1" x14ac:dyDescent="0.2">
      <c r="A681" s="123">
        <v>680</v>
      </c>
      <c r="B681" s="69" t="s">
        <v>587</v>
      </c>
      <c r="C681" s="2" t="s">
        <v>3595</v>
      </c>
      <c r="D681" s="144"/>
      <c r="E681" s="181" t="s">
        <v>3596</v>
      </c>
      <c r="F681" s="170" t="s">
        <v>3582</v>
      </c>
      <c r="G681" s="24">
        <v>5</v>
      </c>
      <c r="H681" s="19" t="s">
        <v>1036</v>
      </c>
      <c r="I681" s="19" t="s">
        <v>3597</v>
      </c>
      <c r="J681" s="19" t="s">
        <v>163</v>
      </c>
      <c r="K681" s="19" t="s">
        <v>3598</v>
      </c>
      <c r="L681" s="44" t="s">
        <v>1494</v>
      </c>
      <c r="M681" s="50">
        <v>-2</v>
      </c>
      <c r="N681" s="57" t="s">
        <v>3599</v>
      </c>
      <c r="O681" s="19" t="s">
        <v>1709</v>
      </c>
      <c r="P681" s="19" t="s">
        <v>3586</v>
      </c>
      <c r="Q681" s="19" t="s">
        <v>3587</v>
      </c>
      <c r="R681" s="19" t="s">
        <v>3588</v>
      </c>
      <c r="S681" s="19" t="s">
        <v>3589</v>
      </c>
      <c r="T681" s="19" t="s">
        <v>632</v>
      </c>
      <c r="U681" s="116" t="s">
        <v>3590</v>
      </c>
      <c r="V681" s="19" t="s">
        <v>3591</v>
      </c>
      <c r="W681" s="19" t="s">
        <v>3592</v>
      </c>
      <c r="X681" s="19" t="s">
        <v>3398</v>
      </c>
      <c r="Y681" s="19" t="s">
        <v>2233</v>
      </c>
      <c r="Z681" s="31" t="s">
        <v>634</v>
      </c>
      <c r="AA681" s="31" t="s">
        <v>635</v>
      </c>
      <c r="AB681" s="102" t="s">
        <v>3593</v>
      </c>
      <c r="AC681" s="19" t="s">
        <v>3625</v>
      </c>
      <c r="AD681" s="98">
        <v>6000</v>
      </c>
      <c r="AE681" s="19" t="s">
        <v>3594</v>
      </c>
      <c r="AF681" s="4" t="s">
        <v>5488</v>
      </c>
      <c r="AG681" s="21" t="s">
        <v>4646</v>
      </c>
      <c r="AH681" s="21" t="s">
        <v>335</v>
      </c>
      <c r="AI681" s="1" t="s">
        <v>3082</v>
      </c>
      <c r="AJ681" s="1" t="s">
        <v>379</v>
      </c>
    </row>
    <row r="682" spans="1:36" ht="126" customHeight="1" x14ac:dyDescent="0.2">
      <c r="A682" s="123">
        <v>681</v>
      </c>
      <c r="B682" s="69" t="s">
        <v>1792</v>
      </c>
      <c r="C682" s="2" t="s">
        <v>3600</v>
      </c>
      <c r="D682" s="149"/>
      <c r="E682" s="108" t="s">
        <v>3601</v>
      </c>
      <c r="F682" s="170" t="s">
        <v>3995</v>
      </c>
      <c r="G682" s="24">
        <v>6</v>
      </c>
      <c r="H682" s="19" t="s">
        <v>1161</v>
      </c>
      <c r="I682" s="19" t="s">
        <v>3602</v>
      </c>
      <c r="J682" s="19" t="s">
        <v>1324</v>
      </c>
      <c r="K682" s="19" t="s">
        <v>3849</v>
      </c>
      <c r="L682" s="44" t="s">
        <v>3603</v>
      </c>
      <c r="M682" s="50">
        <v>-165</v>
      </c>
      <c r="N682" s="57" t="s">
        <v>4001</v>
      </c>
      <c r="O682" s="19" t="s">
        <v>1709</v>
      </c>
      <c r="P682" s="19" t="s">
        <v>379</v>
      </c>
      <c r="Q682" s="19" t="s">
        <v>379</v>
      </c>
      <c r="R682" s="19" t="s">
        <v>3604</v>
      </c>
      <c r="S682" s="19" t="s">
        <v>3605</v>
      </c>
      <c r="T682" s="19" t="s">
        <v>275</v>
      </c>
      <c r="U682" s="116" t="s">
        <v>379</v>
      </c>
      <c r="V682" s="19" t="s">
        <v>379</v>
      </c>
      <c r="W682" s="19" t="s">
        <v>379</v>
      </c>
      <c r="X682" s="19" t="s">
        <v>1954</v>
      </c>
      <c r="Y682" s="19" t="s">
        <v>3606</v>
      </c>
      <c r="Z682" s="31" t="s">
        <v>6625</v>
      </c>
      <c r="AA682" s="31" t="s">
        <v>635</v>
      </c>
      <c r="AB682" s="102" t="s">
        <v>3855</v>
      </c>
      <c r="AC682" s="19" t="s">
        <v>1132</v>
      </c>
      <c r="AD682" s="98">
        <v>5372.4916387959865</v>
      </c>
      <c r="AE682" s="19" t="s">
        <v>3856</v>
      </c>
      <c r="AF682" s="4" t="s">
        <v>5489</v>
      </c>
      <c r="AG682" s="21" t="s">
        <v>3607</v>
      </c>
      <c r="AH682" s="19" t="s">
        <v>641</v>
      </c>
      <c r="AI682" s="1" t="s">
        <v>3082</v>
      </c>
      <c r="AJ682" s="1" t="s">
        <v>379</v>
      </c>
    </row>
    <row r="683" spans="1:36" ht="126" customHeight="1" x14ac:dyDescent="0.2">
      <c r="A683" s="123">
        <v>682</v>
      </c>
      <c r="B683" s="69" t="s">
        <v>1792</v>
      </c>
      <c r="C683" s="2" t="s">
        <v>3608</v>
      </c>
      <c r="D683" s="149"/>
      <c r="E683" s="108" t="s">
        <v>3609</v>
      </c>
      <c r="F683" s="170" t="s">
        <v>5630</v>
      </c>
      <c r="G683" s="24">
        <v>6</v>
      </c>
      <c r="H683" s="19" t="s">
        <v>1161</v>
      </c>
      <c r="I683" s="19" t="s">
        <v>3610</v>
      </c>
      <c r="J683" s="19" t="s">
        <v>350</v>
      </c>
      <c r="K683" s="19" t="s">
        <v>3876</v>
      </c>
      <c r="L683" s="44" t="s">
        <v>3611</v>
      </c>
      <c r="M683" s="52">
        <v>-168</v>
      </c>
      <c r="N683" s="57" t="s">
        <v>4002</v>
      </c>
      <c r="O683" s="19" t="s">
        <v>1709</v>
      </c>
      <c r="P683" s="19" t="s">
        <v>379</v>
      </c>
      <c r="Q683" s="19" t="s">
        <v>379</v>
      </c>
      <c r="R683" s="19" t="s">
        <v>3996</v>
      </c>
      <c r="S683" s="19" t="s">
        <v>3605</v>
      </c>
      <c r="T683" s="19" t="s">
        <v>275</v>
      </c>
      <c r="U683" s="116" t="s">
        <v>379</v>
      </c>
      <c r="V683" s="19" t="s">
        <v>379</v>
      </c>
      <c r="W683" s="19" t="s">
        <v>379</v>
      </c>
      <c r="X683" s="19" t="s">
        <v>1954</v>
      </c>
      <c r="Y683" s="19" t="s">
        <v>3612</v>
      </c>
      <c r="Z683" s="31" t="s">
        <v>6625</v>
      </c>
      <c r="AA683" s="31" t="s">
        <v>1436</v>
      </c>
      <c r="AB683" s="102" t="s">
        <v>3855</v>
      </c>
      <c r="AC683" s="19" t="s">
        <v>1132</v>
      </c>
      <c r="AD683" s="98">
        <v>5372.4916387959865</v>
      </c>
      <c r="AE683" s="19" t="s">
        <v>3856</v>
      </c>
      <c r="AF683" s="4" t="s">
        <v>5490</v>
      </c>
      <c r="AG683" s="21" t="s">
        <v>3613</v>
      </c>
      <c r="AH683" s="19" t="s">
        <v>174</v>
      </c>
      <c r="AI683" s="1" t="s">
        <v>3082</v>
      </c>
      <c r="AJ683" s="1" t="s">
        <v>379</v>
      </c>
    </row>
    <row r="684" spans="1:36" ht="126" customHeight="1" x14ac:dyDescent="0.2">
      <c r="A684" s="123">
        <v>683</v>
      </c>
      <c r="B684" s="3" t="s">
        <v>4063</v>
      </c>
      <c r="C684" s="2" t="s">
        <v>3614</v>
      </c>
      <c r="D684" s="153"/>
      <c r="E684" s="108" t="s">
        <v>3615</v>
      </c>
      <c r="F684" s="168" t="s">
        <v>4064</v>
      </c>
      <c r="G684" s="22">
        <v>5</v>
      </c>
      <c r="H684" s="1" t="s">
        <v>162</v>
      </c>
      <c r="I684" s="1" t="s">
        <v>5678</v>
      </c>
      <c r="J684" s="1" t="s">
        <v>350</v>
      </c>
      <c r="K684" s="1" t="s">
        <v>3616</v>
      </c>
      <c r="L684" s="42" t="s">
        <v>3617</v>
      </c>
      <c r="M684" s="48">
        <v>-5</v>
      </c>
      <c r="N684" s="55" t="s">
        <v>3618</v>
      </c>
      <c r="O684" s="1" t="s">
        <v>3619</v>
      </c>
      <c r="P684" s="1" t="s">
        <v>4081</v>
      </c>
      <c r="Q684" s="1" t="s">
        <v>3620</v>
      </c>
      <c r="R684" s="1" t="s">
        <v>3621</v>
      </c>
      <c r="S684" s="1" t="s">
        <v>1069</v>
      </c>
      <c r="T684" s="1" t="s">
        <v>632</v>
      </c>
      <c r="U684" s="89" t="s">
        <v>3622</v>
      </c>
      <c r="V684" s="1" t="s">
        <v>3623</v>
      </c>
      <c r="W684" s="1" t="s">
        <v>4082</v>
      </c>
      <c r="X684" s="1" t="s">
        <v>4067</v>
      </c>
      <c r="Y684" s="1" t="s">
        <v>3624</v>
      </c>
      <c r="Z684" s="31" t="s">
        <v>634</v>
      </c>
      <c r="AA684" s="31" t="s">
        <v>635</v>
      </c>
      <c r="AB684" s="102" t="s">
        <v>4080</v>
      </c>
      <c r="AC684" s="1" t="s">
        <v>3625</v>
      </c>
      <c r="AD684" s="98">
        <v>5436.4548489999997</v>
      </c>
      <c r="AE684" s="4" t="s">
        <v>392</v>
      </c>
      <c r="AF684" s="4">
        <v>13429.765886287625</v>
      </c>
      <c r="AG684" s="1" t="s">
        <v>3626</v>
      </c>
      <c r="AH684" s="1" t="s">
        <v>2276</v>
      </c>
      <c r="AI684" s="1" t="s">
        <v>3082</v>
      </c>
      <c r="AJ684" s="1" t="s">
        <v>379</v>
      </c>
    </row>
    <row r="685" spans="1:36" ht="126" customHeight="1" x14ac:dyDescent="0.2">
      <c r="A685" s="123">
        <v>684</v>
      </c>
      <c r="B685" s="3" t="s">
        <v>4063</v>
      </c>
      <c r="C685" s="2" t="s">
        <v>3627</v>
      </c>
      <c r="D685" s="153"/>
      <c r="E685" s="108" t="s">
        <v>3628</v>
      </c>
      <c r="F685" s="168" t="s">
        <v>4064</v>
      </c>
      <c r="G685" s="22">
        <v>10</v>
      </c>
      <c r="H685" s="1" t="s">
        <v>162</v>
      </c>
      <c r="I685" s="1" t="s">
        <v>3629</v>
      </c>
      <c r="J685" s="1" t="s">
        <v>350</v>
      </c>
      <c r="K685" s="1" t="s">
        <v>4066</v>
      </c>
      <c r="L685" s="42" t="s">
        <v>3630</v>
      </c>
      <c r="M685" s="48">
        <v>-5</v>
      </c>
      <c r="N685" s="55" t="s">
        <v>4065</v>
      </c>
      <c r="O685" s="1" t="s">
        <v>3619</v>
      </c>
      <c r="P685" s="1" t="s">
        <v>4081</v>
      </c>
      <c r="Q685" s="1" t="s">
        <v>3631</v>
      </c>
      <c r="R685" s="1" t="s">
        <v>3632</v>
      </c>
      <c r="S685" s="1" t="s">
        <v>1069</v>
      </c>
      <c r="T685" s="1" t="s">
        <v>632</v>
      </c>
      <c r="U685" s="89" t="s">
        <v>3633</v>
      </c>
      <c r="V685" s="1" t="s">
        <v>3634</v>
      </c>
      <c r="W685" s="1" t="s">
        <v>4083</v>
      </c>
      <c r="X685" s="1" t="s">
        <v>4067</v>
      </c>
      <c r="Y685" s="1" t="s">
        <v>3635</v>
      </c>
      <c r="Z685" s="31" t="s">
        <v>634</v>
      </c>
      <c r="AA685" s="31" t="s">
        <v>635</v>
      </c>
      <c r="AB685" s="102" t="s">
        <v>4080</v>
      </c>
      <c r="AC685" s="1" t="s">
        <v>3625</v>
      </c>
      <c r="AD685" s="98">
        <v>6535.1170570000004</v>
      </c>
      <c r="AE685" s="4" t="s">
        <v>392</v>
      </c>
      <c r="AF685" s="4">
        <v>17462.374581939799</v>
      </c>
      <c r="AG685" s="1" t="s">
        <v>3626</v>
      </c>
      <c r="AH685" s="1" t="s">
        <v>2276</v>
      </c>
      <c r="AI685" s="1" t="s">
        <v>3082</v>
      </c>
      <c r="AJ685" s="1" t="s">
        <v>379</v>
      </c>
    </row>
    <row r="686" spans="1:36" ht="126" customHeight="1" x14ac:dyDescent="0.2">
      <c r="A686" s="123">
        <v>685</v>
      </c>
      <c r="B686" s="69" t="s">
        <v>102</v>
      </c>
      <c r="C686" s="2" t="s">
        <v>3636</v>
      </c>
      <c r="D686" s="144"/>
      <c r="E686" s="108" t="s">
        <v>3637</v>
      </c>
      <c r="F686" s="170" t="s">
        <v>4427</v>
      </c>
      <c r="G686" s="24">
        <v>6</v>
      </c>
      <c r="H686" s="19" t="s">
        <v>1161</v>
      </c>
      <c r="I686" s="19" t="s">
        <v>3657</v>
      </c>
      <c r="J686" s="19" t="s">
        <v>3654</v>
      </c>
      <c r="K686" s="19" t="s">
        <v>3660</v>
      </c>
      <c r="L686" s="44" t="s">
        <v>3664</v>
      </c>
      <c r="M686" s="50" t="s">
        <v>3638</v>
      </c>
      <c r="N686" s="57" t="s">
        <v>3663</v>
      </c>
      <c r="O686" s="19" t="s">
        <v>1709</v>
      </c>
      <c r="P686" s="19" t="s">
        <v>379</v>
      </c>
      <c r="Q686" s="19" t="s">
        <v>379</v>
      </c>
      <c r="R686" s="19" t="s">
        <v>3639</v>
      </c>
      <c r="S686" s="19" t="s">
        <v>379</v>
      </c>
      <c r="T686" s="19" t="s">
        <v>275</v>
      </c>
      <c r="U686" s="116" t="s">
        <v>379</v>
      </c>
      <c r="V686" s="19" t="s">
        <v>379</v>
      </c>
      <c r="W686" s="19" t="s">
        <v>379</v>
      </c>
      <c r="X686" s="19" t="s">
        <v>3774</v>
      </c>
      <c r="Y686" s="19" t="s">
        <v>3640</v>
      </c>
      <c r="Z686" s="31" t="s">
        <v>6625</v>
      </c>
      <c r="AA686" s="31" t="s">
        <v>635</v>
      </c>
      <c r="AB686" s="102" t="s">
        <v>4429</v>
      </c>
      <c r="AC686" s="19" t="s">
        <v>4360</v>
      </c>
      <c r="AD686" s="98">
        <v>5020.0668900000001</v>
      </c>
      <c r="AE686" s="19" t="s">
        <v>4430</v>
      </c>
      <c r="AF686" s="4" t="s">
        <v>5491</v>
      </c>
      <c r="AG686" s="19" t="s">
        <v>3641</v>
      </c>
      <c r="AH686" s="19" t="s">
        <v>3665</v>
      </c>
      <c r="AI686" s="1" t="s">
        <v>3082</v>
      </c>
      <c r="AJ686" s="1" t="s">
        <v>379</v>
      </c>
    </row>
    <row r="687" spans="1:36" ht="126" customHeight="1" x14ac:dyDescent="0.2">
      <c r="A687" s="123">
        <v>686</v>
      </c>
      <c r="B687" s="69" t="s">
        <v>102</v>
      </c>
      <c r="C687" s="2" t="s">
        <v>3636</v>
      </c>
      <c r="D687" s="144"/>
      <c r="E687" s="108" t="s">
        <v>3642</v>
      </c>
      <c r="F687" s="170" t="s">
        <v>4427</v>
      </c>
      <c r="G687" s="24">
        <v>6</v>
      </c>
      <c r="H687" s="19" t="s">
        <v>1161</v>
      </c>
      <c r="I687" s="19" t="s">
        <v>4421</v>
      </c>
      <c r="J687" s="19" t="s">
        <v>3655</v>
      </c>
      <c r="K687" s="19" t="s">
        <v>3661</v>
      </c>
      <c r="L687" s="44" t="s">
        <v>3664</v>
      </c>
      <c r="M687" s="50" t="s">
        <v>3638</v>
      </c>
      <c r="N687" s="57" t="s">
        <v>4440</v>
      </c>
      <c r="O687" s="19" t="s">
        <v>1709</v>
      </c>
      <c r="P687" s="19" t="s">
        <v>379</v>
      </c>
      <c r="Q687" s="19" t="s">
        <v>379</v>
      </c>
      <c r="R687" s="19" t="s">
        <v>3639</v>
      </c>
      <c r="S687" s="19" t="s">
        <v>379</v>
      </c>
      <c r="T687" s="19" t="s">
        <v>275</v>
      </c>
      <c r="U687" s="116" t="s">
        <v>379</v>
      </c>
      <c r="V687" s="19" t="s">
        <v>379</v>
      </c>
      <c r="W687" s="19" t="s">
        <v>379</v>
      </c>
      <c r="X687" s="19" t="s">
        <v>3775</v>
      </c>
      <c r="Y687" s="19" t="s">
        <v>3644</v>
      </c>
      <c r="Z687" s="31" t="s">
        <v>6625</v>
      </c>
      <c r="AA687" s="31" t="s">
        <v>1436</v>
      </c>
      <c r="AB687" s="102" t="s">
        <v>4429</v>
      </c>
      <c r="AC687" s="19" t="s">
        <v>4360</v>
      </c>
      <c r="AD687" s="98">
        <v>5020.0668900000001</v>
      </c>
      <c r="AE687" s="19" t="s">
        <v>4430</v>
      </c>
      <c r="AF687" s="4" t="s">
        <v>5491</v>
      </c>
      <c r="AG687" s="19" t="s">
        <v>3641</v>
      </c>
      <c r="AH687" s="19" t="s">
        <v>3666</v>
      </c>
      <c r="AI687" s="1" t="s">
        <v>3082</v>
      </c>
      <c r="AJ687" s="1" t="s">
        <v>379</v>
      </c>
    </row>
    <row r="688" spans="1:36" ht="126" customHeight="1" x14ac:dyDescent="0.2">
      <c r="A688" s="123">
        <v>687</v>
      </c>
      <c r="B688" s="69" t="s">
        <v>102</v>
      </c>
      <c r="C688" s="2" t="s">
        <v>3636</v>
      </c>
      <c r="D688" s="144"/>
      <c r="E688" s="108" t="s">
        <v>4422</v>
      </c>
      <c r="F688" s="170" t="s">
        <v>4427</v>
      </c>
      <c r="G688" s="24">
        <v>6</v>
      </c>
      <c r="H688" s="19" t="s">
        <v>1161</v>
      </c>
      <c r="I688" s="19" t="s">
        <v>4424</v>
      </c>
      <c r="J688" s="19" t="s">
        <v>3656</v>
      </c>
      <c r="K688" s="19" t="s">
        <v>3662</v>
      </c>
      <c r="L688" s="44" t="s">
        <v>3664</v>
      </c>
      <c r="M688" s="50" t="s">
        <v>3638</v>
      </c>
      <c r="N688" s="57" t="s">
        <v>3645</v>
      </c>
      <c r="O688" s="19" t="s">
        <v>1709</v>
      </c>
      <c r="P688" s="19" t="s">
        <v>379</v>
      </c>
      <c r="Q688" s="19" t="s">
        <v>379</v>
      </c>
      <c r="R688" s="19" t="s">
        <v>3639</v>
      </c>
      <c r="S688" s="19" t="s">
        <v>379</v>
      </c>
      <c r="T688" s="19" t="s">
        <v>275</v>
      </c>
      <c r="U688" s="116" t="s">
        <v>379</v>
      </c>
      <c r="V688" s="19" t="s">
        <v>379</v>
      </c>
      <c r="W688" s="19" t="s">
        <v>379</v>
      </c>
      <c r="X688" s="19" t="s">
        <v>3776</v>
      </c>
      <c r="Y688" s="19" t="s">
        <v>3640</v>
      </c>
      <c r="Z688" s="31" t="s">
        <v>6625</v>
      </c>
      <c r="AA688" s="31" t="s">
        <v>1436</v>
      </c>
      <c r="AB688" s="102" t="s">
        <v>4429</v>
      </c>
      <c r="AC688" s="19" t="s">
        <v>4360</v>
      </c>
      <c r="AD688" s="98">
        <v>5020.0668900000001</v>
      </c>
      <c r="AE688" s="19" t="s">
        <v>4430</v>
      </c>
      <c r="AF688" s="4" t="s">
        <v>5491</v>
      </c>
      <c r="AG688" s="19" t="s">
        <v>3641</v>
      </c>
      <c r="AH688" s="19" t="s">
        <v>3667</v>
      </c>
      <c r="AI688" s="1" t="s">
        <v>3082</v>
      </c>
      <c r="AJ688" s="1" t="s">
        <v>379</v>
      </c>
    </row>
    <row r="689" spans="1:36" ht="126" customHeight="1" x14ac:dyDescent="0.2">
      <c r="A689" s="123">
        <v>688</v>
      </c>
      <c r="B689" s="69" t="s">
        <v>102</v>
      </c>
      <c r="C689" s="2" t="s">
        <v>3646</v>
      </c>
      <c r="D689" s="144"/>
      <c r="E689" s="108" t="s">
        <v>3647</v>
      </c>
      <c r="F689" s="170" t="s">
        <v>4431</v>
      </c>
      <c r="G689" s="24">
        <v>12</v>
      </c>
      <c r="H689" s="19" t="s">
        <v>1161</v>
      </c>
      <c r="I689" s="19" t="s">
        <v>3659</v>
      </c>
      <c r="J689" s="19" t="s">
        <v>3654</v>
      </c>
      <c r="K689" s="19" t="s">
        <v>4438</v>
      </c>
      <c r="L689" s="44" t="s">
        <v>3648</v>
      </c>
      <c r="M689" s="50" t="s">
        <v>3638</v>
      </c>
      <c r="N689" s="57" t="s">
        <v>3649</v>
      </c>
      <c r="O689" s="19" t="s">
        <v>1709</v>
      </c>
      <c r="P689" s="19" t="s">
        <v>379</v>
      </c>
      <c r="Q689" s="19" t="s">
        <v>379</v>
      </c>
      <c r="R689" s="19" t="s">
        <v>3639</v>
      </c>
      <c r="S689" s="19" t="s">
        <v>379</v>
      </c>
      <c r="T689" s="19" t="s">
        <v>275</v>
      </c>
      <c r="U689" s="116" t="s">
        <v>379</v>
      </c>
      <c r="V689" s="19" t="s">
        <v>379</v>
      </c>
      <c r="W689" s="19" t="s">
        <v>379</v>
      </c>
      <c r="X689" s="19" t="s">
        <v>3777</v>
      </c>
      <c r="Y689" s="19" t="s">
        <v>3650</v>
      </c>
      <c r="Z689" s="31" t="s">
        <v>6625</v>
      </c>
      <c r="AA689" s="31" t="s">
        <v>635</v>
      </c>
      <c r="AB689" s="102" t="s">
        <v>4429</v>
      </c>
      <c r="AC689" s="19" t="s">
        <v>4442</v>
      </c>
      <c r="AD689" s="98">
        <v>9840.3010030000005</v>
      </c>
      <c r="AE689" s="19" t="s">
        <v>4443</v>
      </c>
      <c r="AF689" s="4" t="s">
        <v>5492</v>
      </c>
      <c r="AG689" s="19" t="s">
        <v>3641</v>
      </c>
      <c r="AH689" s="19" t="s">
        <v>3665</v>
      </c>
      <c r="AI689" s="1" t="s">
        <v>3082</v>
      </c>
      <c r="AJ689" s="1" t="s">
        <v>379</v>
      </c>
    </row>
    <row r="690" spans="1:36" ht="126" customHeight="1" x14ac:dyDescent="0.2">
      <c r="A690" s="123">
        <v>689</v>
      </c>
      <c r="B690" s="69" t="s">
        <v>102</v>
      </c>
      <c r="C690" s="2" t="s">
        <v>3646</v>
      </c>
      <c r="D690" s="144"/>
      <c r="E690" s="181" t="s">
        <v>3651</v>
      </c>
      <c r="F690" s="170" t="s">
        <v>4431</v>
      </c>
      <c r="G690" s="24">
        <v>12</v>
      </c>
      <c r="H690" s="19" t="s">
        <v>1161</v>
      </c>
      <c r="I690" s="19" t="s">
        <v>3658</v>
      </c>
      <c r="J690" s="19" t="s">
        <v>3656</v>
      </c>
      <c r="K690" s="19" t="s">
        <v>4437</v>
      </c>
      <c r="L690" s="44" t="s">
        <v>3648</v>
      </c>
      <c r="M690" s="50" t="s">
        <v>3638</v>
      </c>
      <c r="N690" s="57" t="s">
        <v>3652</v>
      </c>
      <c r="O690" s="19" t="s">
        <v>1709</v>
      </c>
      <c r="P690" s="19" t="s">
        <v>379</v>
      </c>
      <c r="Q690" s="19" t="s">
        <v>379</v>
      </c>
      <c r="R690" s="19" t="s">
        <v>3639</v>
      </c>
      <c r="S690" s="19" t="s">
        <v>379</v>
      </c>
      <c r="T690" s="19" t="s">
        <v>275</v>
      </c>
      <c r="U690" s="116" t="s">
        <v>379</v>
      </c>
      <c r="V690" s="19" t="s">
        <v>379</v>
      </c>
      <c r="W690" s="19" t="s">
        <v>379</v>
      </c>
      <c r="X690" s="19" t="s">
        <v>3778</v>
      </c>
      <c r="Y690" s="19" t="s">
        <v>3653</v>
      </c>
      <c r="Z690" s="31" t="s">
        <v>6625</v>
      </c>
      <c r="AA690" s="31" t="s">
        <v>635</v>
      </c>
      <c r="AB690" s="102" t="s">
        <v>4429</v>
      </c>
      <c r="AC690" s="19" t="s">
        <v>4442</v>
      </c>
      <c r="AD690" s="98">
        <v>9840.3010030000005</v>
      </c>
      <c r="AE690" s="19" t="s">
        <v>4443</v>
      </c>
      <c r="AF690" s="4" t="s">
        <v>5492</v>
      </c>
      <c r="AG690" s="19" t="s">
        <v>3641</v>
      </c>
      <c r="AH690" s="19" t="s">
        <v>3668</v>
      </c>
      <c r="AI690" s="1" t="s">
        <v>3082</v>
      </c>
      <c r="AJ690" s="1" t="s">
        <v>379</v>
      </c>
    </row>
    <row r="691" spans="1:36" ht="126" customHeight="1" x14ac:dyDescent="0.2">
      <c r="A691" s="123">
        <v>690</v>
      </c>
      <c r="B691" s="127" t="s">
        <v>1151</v>
      </c>
      <c r="C691" s="2" t="s">
        <v>3673</v>
      </c>
      <c r="D691" s="161"/>
      <c r="E691" s="108" t="s">
        <v>3674</v>
      </c>
      <c r="F691" s="173" t="s">
        <v>4842</v>
      </c>
      <c r="G691" s="80">
        <v>4</v>
      </c>
      <c r="H691" s="78" t="s">
        <v>1161</v>
      </c>
      <c r="I691" s="78" t="s">
        <v>3675</v>
      </c>
      <c r="J691" s="25" t="s">
        <v>4843</v>
      </c>
      <c r="K691" s="25" t="s">
        <v>4844</v>
      </c>
      <c r="L691" s="81" t="s">
        <v>3676</v>
      </c>
      <c r="M691" s="82" t="s">
        <v>3677</v>
      </c>
      <c r="N691" s="58" t="s">
        <v>4845</v>
      </c>
      <c r="O691" s="78" t="s">
        <v>1709</v>
      </c>
      <c r="P691" s="78" t="s">
        <v>379</v>
      </c>
      <c r="Q691" s="78" t="s">
        <v>379</v>
      </c>
      <c r="R691" s="78" t="s">
        <v>3678</v>
      </c>
      <c r="S691" s="78" t="s">
        <v>379</v>
      </c>
      <c r="T691" s="78" t="s">
        <v>275</v>
      </c>
      <c r="U691" s="119" t="s">
        <v>379</v>
      </c>
      <c r="V691" s="78" t="s">
        <v>379</v>
      </c>
      <c r="W691" s="78" t="s">
        <v>379</v>
      </c>
      <c r="X691" s="25" t="s">
        <v>4846</v>
      </c>
      <c r="Y691" s="78" t="s">
        <v>2615</v>
      </c>
      <c r="Z691" s="31" t="s">
        <v>6625</v>
      </c>
      <c r="AA691" s="31" t="s">
        <v>4847</v>
      </c>
      <c r="AB691" s="102" t="s">
        <v>4848</v>
      </c>
      <c r="AC691" s="78" t="s">
        <v>1132</v>
      </c>
      <c r="AD691" s="98">
        <v>4399.6655520000004</v>
      </c>
      <c r="AE691" s="25" t="s">
        <v>4849</v>
      </c>
      <c r="AF691" s="4" t="s">
        <v>5493</v>
      </c>
      <c r="AG691" s="27" t="s">
        <v>3679</v>
      </c>
      <c r="AH691" s="79" t="s">
        <v>174</v>
      </c>
      <c r="AI691" s="1" t="s">
        <v>3082</v>
      </c>
      <c r="AJ691" s="1" t="s">
        <v>379</v>
      </c>
    </row>
    <row r="692" spans="1:36" ht="126" customHeight="1" x14ac:dyDescent="0.2">
      <c r="A692" s="123">
        <v>691</v>
      </c>
      <c r="B692" s="127" t="s">
        <v>1151</v>
      </c>
      <c r="C692" s="2" t="s">
        <v>3680</v>
      </c>
      <c r="D692" s="161"/>
      <c r="E692" s="108" t="s">
        <v>3681</v>
      </c>
      <c r="F692" s="173" t="s">
        <v>4842</v>
      </c>
      <c r="G692" s="80">
        <v>5</v>
      </c>
      <c r="H692" s="78" t="s">
        <v>1161</v>
      </c>
      <c r="I692" s="78" t="s">
        <v>3682</v>
      </c>
      <c r="J692" s="25" t="s">
        <v>4843</v>
      </c>
      <c r="K692" s="25" t="s">
        <v>4850</v>
      </c>
      <c r="L692" s="81" t="s">
        <v>3683</v>
      </c>
      <c r="M692" s="82" t="s">
        <v>3677</v>
      </c>
      <c r="N692" s="58" t="s">
        <v>4851</v>
      </c>
      <c r="O692" s="78" t="s">
        <v>1709</v>
      </c>
      <c r="P692" s="78" t="s">
        <v>379</v>
      </c>
      <c r="Q692" s="78" t="s">
        <v>379</v>
      </c>
      <c r="R692" s="78" t="s">
        <v>3678</v>
      </c>
      <c r="S692" s="78" t="s">
        <v>379</v>
      </c>
      <c r="T692" s="78" t="s">
        <v>275</v>
      </c>
      <c r="U692" s="119" t="s">
        <v>379</v>
      </c>
      <c r="V692" s="78" t="s">
        <v>379</v>
      </c>
      <c r="W692" s="78" t="s">
        <v>379</v>
      </c>
      <c r="X692" s="25" t="s">
        <v>4846</v>
      </c>
      <c r="Y692" s="78" t="s">
        <v>2616</v>
      </c>
      <c r="Z692" s="31" t="s">
        <v>6625</v>
      </c>
      <c r="AA692" s="31" t="s">
        <v>4847</v>
      </c>
      <c r="AB692" s="102" t="s">
        <v>4848</v>
      </c>
      <c r="AC692" s="78" t="s">
        <v>1132</v>
      </c>
      <c r="AD692" s="98">
        <v>4500</v>
      </c>
      <c r="AE692" s="25" t="s">
        <v>4849</v>
      </c>
      <c r="AF692" s="4" t="s">
        <v>5494</v>
      </c>
      <c r="AG692" s="27" t="s">
        <v>3679</v>
      </c>
      <c r="AH692" s="79" t="s">
        <v>174</v>
      </c>
      <c r="AI692" s="1" t="s">
        <v>3082</v>
      </c>
      <c r="AJ692" s="1" t="s">
        <v>379</v>
      </c>
    </row>
    <row r="693" spans="1:36" ht="126" customHeight="1" x14ac:dyDescent="0.2">
      <c r="A693" s="123">
        <v>692</v>
      </c>
      <c r="B693" s="127" t="s">
        <v>1151</v>
      </c>
      <c r="C693" s="2" t="s">
        <v>3684</v>
      </c>
      <c r="D693" s="161"/>
      <c r="E693" s="181" t="s">
        <v>3685</v>
      </c>
      <c r="F693" s="173" t="s">
        <v>4842</v>
      </c>
      <c r="G693" s="80">
        <v>6</v>
      </c>
      <c r="H693" s="78" t="s">
        <v>1161</v>
      </c>
      <c r="I693" s="78" t="s">
        <v>3686</v>
      </c>
      <c r="J693" s="25" t="s">
        <v>4852</v>
      </c>
      <c r="K693" s="25" t="s">
        <v>4853</v>
      </c>
      <c r="L693" s="81" t="s">
        <v>3687</v>
      </c>
      <c r="M693" s="82" t="s">
        <v>3677</v>
      </c>
      <c r="N693" s="58" t="s">
        <v>4854</v>
      </c>
      <c r="O693" s="78" t="s">
        <v>1709</v>
      </c>
      <c r="P693" s="78" t="s">
        <v>379</v>
      </c>
      <c r="Q693" s="78" t="s">
        <v>379</v>
      </c>
      <c r="R693" s="78" t="s">
        <v>3678</v>
      </c>
      <c r="S693" s="78" t="s">
        <v>379</v>
      </c>
      <c r="T693" s="78" t="s">
        <v>275</v>
      </c>
      <c r="U693" s="119" t="s">
        <v>379</v>
      </c>
      <c r="V693" s="78" t="s">
        <v>379</v>
      </c>
      <c r="W693" s="78" t="s">
        <v>379</v>
      </c>
      <c r="X693" s="25" t="s">
        <v>4855</v>
      </c>
      <c r="Y693" s="78" t="s">
        <v>3688</v>
      </c>
      <c r="Z693" s="31" t="s">
        <v>6625</v>
      </c>
      <c r="AA693" s="31" t="s">
        <v>4847</v>
      </c>
      <c r="AB693" s="102" t="s">
        <v>4848</v>
      </c>
      <c r="AC693" s="78" t="s">
        <v>1132</v>
      </c>
      <c r="AD693" s="98">
        <v>4659.6989970000004</v>
      </c>
      <c r="AE693" s="25" t="s">
        <v>4849</v>
      </c>
      <c r="AF693" s="4" t="s">
        <v>5495</v>
      </c>
      <c r="AG693" s="27" t="s">
        <v>3679</v>
      </c>
      <c r="AH693" s="79" t="s">
        <v>174</v>
      </c>
      <c r="AI693" s="1" t="s">
        <v>3082</v>
      </c>
      <c r="AJ693" s="1" t="s">
        <v>379</v>
      </c>
    </row>
    <row r="694" spans="1:36" ht="126" customHeight="1" x14ac:dyDescent="0.2">
      <c r="A694" s="123">
        <v>693</v>
      </c>
      <c r="B694" s="127" t="s">
        <v>1151</v>
      </c>
      <c r="C694" s="2" t="s">
        <v>3689</v>
      </c>
      <c r="D694" s="161"/>
      <c r="E694" s="108" t="s">
        <v>3690</v>
      </c>
      <c r="F694" s="173" t="s">
        <v>4842</v>
      </c>
      <c r="G694" s="80">
        <v>8</v>
      </c>
      <c r="H694" s="78" t="s">
        <v>1161</v>
      </c>
      <c r="I694" s="25" t="s">
        <v>4856</v>
      </c>
      <c r="J694" s="25" t="s">
        <v>4857</v>
      </c>
      <c r="K694" s="25" t="s">
        <v>4858</v>
      </c>
      <c r="L694" s="81" t="s">
        <v>3691</v>
      </c>
      <c r="M694" s="82" t="s">
        <v>3692</v>
      </c>
      <c r="N694" s="58" t="s">
        <v>4859</v>
      </c>
      <c r="O694" s="78" t="s">
        <v>1709</v>
      </c>
      <c r="P694" s="78" t="s">
        <v>379</v>
      </c>
      <c r="Q694" s="78" t="s">
        <v>379</v>
      </c>
      <c r="R694" s="78" t="s">
        <v>3678</v>
      </c>
      <c r="S694" s="78" t="s">
        <v>379</v>
      </c>
      <c r="T694" s="78" t="s">
        <v>275</v>
      </c>
      <c r="U694" s="119" t="s">
        <v>379</v>
      </c>
      <c r="V694" s="78" t="s">
        <v>379</v>
      </c>
      <c r="W694" s="78" t="s">
        <v>379</v>
      </c>
      <c r="X694" s="25" t="s">
        <v>4860</v>
      </c>
      <c r="Y694" s="78" t="s">
        <v>3693</v>
      </c>
      <c r="Z694" s="31" t="s">
        <v>6625</v>
      </c>
      <c r="AA694" s="31" t="s">
        <v>635</v>
      </c>
      <c r="AB694" s="102" t="s">
        <v>4848</v>
      </c>
      <c r="AC694" s="78" t="s">
        <v>1132</v>
      </c>
      <c r="AD694" s="98">
        <v>8330.2675589999999</v>
      </c>
      <c r="AE694" s="25" t="s">
        <v>4861</v>
      </c>
      <c r="AF694" s="4" t="s">
        <v>5496</v>
      </c>
      <c r="AG694" s="27" t="s">
        <v>3679</v>
      </c>
      <c r="AH694" s="79" t="s">
        <v>174</v>
      </c>
      <c r="AI694" s="1" t="s">
        <v>3082</v>
      </c>
      <c r="AJ694" s="1" t="s">
        <v>379</v>
      </c>
    </row>
    <row r="695" spans="1:36" ht="126" customHeight="1" x14ac:dyDescent="0.2">
      <c r="A695" s="123">
        <v>694</v>
      </c>
      <c r="B695" s="127" t="s">
        <v>1151</v>
      </c>
      <c r="C695" s="2" t="s">
        <v>3694</v>
      </c>
      <c r="D695" s="161"/>
      <c r="E695" s="108" t="s">
        <v>3695</v>
      </c>
      <c r="F695" s="173" t="s">
        <v>4842</v>
      </c>
      <c r="G695" s="80">
        <v>10</v>
      </c>
      <c r="H695" s="78" t="s">
        <v>1161</v>
      </c>
      <c r="I695" s="25" t="s">
        <v>4862</v>
      </c>
      <c r="J695" s="25" t="s">
        <v>4857</v>
      </c>
      <c r="K695" s="25" t="s">
        <v>4863</v>
      </c>
      <c r="L695" s="81" t="s">
        <v>3696</v>
      </c>
      <c r="M695" s="82" t="s">
        <v>3692</v>
      </c>
      <c r="N695" s="58" t="s">
        <v>4864</v>
      </c>
      <c r="O695" s="78" t="s">
        <v>1709</v>
      </c>
      <c r="P695" s="78" t="s">
        <v>379</v>
      </c>
      <c r="Q695" s="78" t="s">
        <v>379</v>
      </c>
      <c r="R695" s="78" t="s">
        <v>3678</v>
      </c>
      <c r="S695" s="78" t="s">
        <v>379</v>
      </c>
      <c r="T695" s="78" t="s">
        <v>275</v>
      </c>
      <c r="U695" s="119" t="s">
        <v>379</v>
      </c>
      <c r="V695" s="78" t="s">
        <v>379</v>
      </c>
      <c r="W695" s="78" t="s">
        <v>379</v>
      </c>
      <c r="X695" s="25" t="s">
        <v>4865</v>
      </c>
      <c r="Y695" s="78" t="s">
        <v>3693</v>
      </c>
      <c r="Z695" s="31" t="s">
        <v>6625</v>
      </c>
      <c r="AA695" s="31" t="s">
        <v>635</v>
      </c>
      <c r="AB695" s="102" t="s">
        <v>4848</v>
      </c>
      <c r="AC695" s="78" t="s">
        <v>1132</v>
      </c>
      <c r="AD695" s="98">
        <v>8500</v>
      </c>
      <c r="AE695" s="25" t="s">
        <v>4861</v>
      </c>
      <c r="AF695" s="4" t="s">
        <v>5497</v>
      </c>
      <c r="AG695" s="27" t="s">
        <v>3679</v>
      </c>
      <c r="AH695" s="79" t="s">
        <v>174</v>
      </c>
      <c r="AI695" s="1" t="s">
        <v>3082</v>
      </c>
      <c r="AJ695" s="1" t="s">
        <v>379</v>
      </c>
    </row>
    <row r="696" spans="1:36" ht="126" customHeight="1" x14ac:dyDescent="0.2">
      <c r="A696" s="123">
        <v>695</v>
      </c>
      <c r="B696" s="127" t="s">
        <v>1151</v>
      </c>
      <c r="C696" s="2" t="s">
        <v>3697</v>
      </c>
      <c r="D696" s="161"/>
      <c r="E696" s="108" t="s">
        <v>3698</v>
      </c>
      <c r="F696" s="173" t="s">
        <v>4842</v>
      </c>
      <c r="G696" s="80">
        <v>12</v>
      </c>
      <c r="H696" s="78" t="s">
        <v>1161</v>
      </c>
      <c r="I696" s="25" t="s">
        <v>4866</v>
      </c>
      <c r="J696" s="78" t="s">
        <v>3699</v>
      </c>
      <c r="K696" s="25" t="s">
        <v>4867</v>
      </c>
      <c r="L696" s="81" t="s">
        <v>3700</v>
      </c>
      <c r="M696" s="82" t="s">
        <v>3692</v>
      </c>
      <c r="N696" s="58" t="s">
        <v>3701</v>
      </c>
      <c r="O696" s="78" t="s">
        <v>1709</v>
      </c>
      <c r="P696" s="78" t="s">
        <v>379</v>
      </c>
      <c r="Q696" s="78" t="s">
        <v>379</v>
      </c>
      <c r="R696" s="78" t="s">
        <v>3678</v>
      </c>
      <c r="S696" s="78" t="s">
        <v>379</v>
      </c>
      <c r="T696" s="78" t="s">
        <v>275</v>
      </c>
      <c r="U696" s="119" t="s">
        <v>379</v>
      </c>
      <c r="V696" s="78" t="s">
        <v>379</v>
      </c>
      <c r="W696" s="78" t="s">
        <v>379</v>
      </c>
      <c r="X696" s="25" t="s">
        <v>4868</v>
      </c>
      <c r="Y696" s="78" t="s">
        <v>3693</v>
      </c>
      <c r="Z696" s="31" t="s">
        <v>6625</v>
      </c>
      <c r="AA696" s="31" t="s">
        <v>635</v>
      </c>
      <c r="AB696" s="102" t="s">
        <v>4848</v>
      </c>
      <c r="AC696" s="78" t="s">
        <v>1132</v>
      </c>
      <c r="AD696" s="98">
        <v>8830.2675589999999</v>
      </c>
      <c r="AE696" s="25" t="s">
        <v>4861</v>
      </c>
      <c r="AF696" s="4" t="s">
        <v>5498</v>
      </c>
      <c r="AG696" s="27" t="s">
        <v>3679</v>
      </c>
      <c r="AH696" s="79" t="s">
        <v>174</v>
      </c>
      <c r="AI696" s="1" t="s">
        <v>3082</v>
      </c>
      <c r="AJ696" s="1" t="s">
        <v>379</v>
      </c>
    </row>
    <row r="697" spans="1:36" ht="126" customHeight="1" x14ac:dyDescent="0.2">
      <c r="A697" s="123">
        <v>696</v>
      </c>
      <c r="B697" s="127" t="s">
        <v>1151</v>
      </c>
      <c r="C697" s="2" t="s">
        <v>3702</v>
      </c>
      <c r="D697" s="161"/>
      <c r="E697" s="108" t="s">
        <v>3703</v>
      </c>
      <c r="F697" s="173" t="s">
        <v>4842</v>
      </c>
      <c r="G697" s="80">
        <v>15</v>
      </c>
      <c r="H697" s="78" t="s">
        <v>1161</v>
      </c>
      <c r="I697" s="25" t="s">
        <v>4869</v>
      </c>
      <c r="J697" s="78" t="s">
        <v>3699</v>
      </c>
      <c r="K697" s="25" t="s">
        <v>4870</v>
      </c>
      <c r="L697" s="81" t="s">
        <v>3704</v>
      </c>
      <c r="M697" s="82" t="s">
        <v>3692</v>
      </c>
      <c r="N697" s="58" t="s">
        <v>3705</v>
      </c>
      <c r="O697" s="78" t="s">
        <v>1709</v>
      </c>
      <c r="P697" s="78" t="s">
        <v>379</v>
      </c>
      <c r="Q697" s="78" t="s">
        <v>379</v>
      </c>
      <c r="R697" s="78" t="s">
        <v>3678</v>
      </c>
      <c r="S697" s="78" t="s">
        <v>379</v>
      </c>
      <c r="T697" s="78" t="s">
        <v>275</v>
      </c>
      <c r="U697" s="119" t="s">
        <v>379</v>
      </c>
      <c r="V697" s="78" t="s">
        <v>379</v>
      </c>
      <c r="W697" s="78" t="s">
        <v>379</v>
      </c>
      <c r="X697" s="25" t="s">
        <v>4871</v>
      </c>
      <c r="Y697" s="78" t="s">
        <v>3706</v>
      </c>
      <c r="Z697" s="31" t="s">
        <v>6625</v>
      </c>
      <c r="AA697" s="31" t="s">
        <v>635</v>
      </c>
      <c r="AB697" s="102" t="s">
        <v>4848</v>
      </c>
      <c r="AC697" s="78" t="s">
        <v>1132</v>
      </c>
      <c r="AD697" s="98">
        <v>12149.66555</v>
      </c>
      <c r="AE697" s="25" t="s">
        <v>4861</v>
      </c>
      <c r="AF697" s="4" t="s">
        <v>5499</v>
      </c>
      <c r="AG697" s="27" t="s">
        <v>3679</v>
      </c>
      <c r="AH697" s="79" t="s">
        <v>174</v>
      </c>
      <c r="AI697" s="1" t="s">
        <v>3082</v>
      </c>
      <c r="AJ697" s="1" t="s">
        <v>379</v>
      </c>
    </row>
    <row r="698" spans="1:36" ht="126" customHeight="1" x14ac:dyDescent="0.2">
      <c r="A698" s="123">
        <v>697</v>
      </c>
      <c r="B698" s="127" t="s">
        <v>1151</v>
      </c>
      <c r="C698" s="2" t="s">
        <v>3707</v>
      </c>
      <c r="D698" s="161"/>
      <c r="E698" s="108" t="s">
        <v>3708</v>
      </c>
      <c r="F698" s="173" t="s">
        <v>4842</v>
      </c>
      <c r="G698" s="80">
        <v>18</v>
      </c>
      <c r="H698" s="78" t="s">
        <v>1161</v>
      </c>
      <c r="I698" s="25" t="s">
        <v>4872</v>
      </c>
      <c r="J698" s="78" t="s">
        <v>3699</v>
      </c>
      <c r="K698" s="25" t="s">
        <v>4873</v>
      </c>
      <c r="L698" s="81" t="s">
        <v>3709</v>
      </c>
      <c r="M698" s="82" t="s">
        <v>3692</v>
      </c>
      <c r="N698" s="58" t="s">
        <v>3710</v>
      </c>
      <c r="O698" s="78" t="s">
        <v>1709</v>
      </c>
      <c r="P698" s="78" t="s">
        <v>379</v>
      </c>
      <c r="Q698" s="78" t="s">
        <v>379</v>
      </c>
      <c r="R698" s="78" t="s">
        <v>3678</v>
      </c>
      <c r="S698" s="78" t="s">
        <v>379</v>
      </c>
      <c r="T698" s="78" t="s">
        <v>275</v>
      </c>
      <c r="U698" s="119" t="s">
        <v>379</v>
      </c>
      <c r="V698" s="78" t="s">
        <v>379</v>
      </c>
      <c r="W698" s="78" t="s">
        <v>379</v>
      </c>
      <c r="X698" s="25" t="s">
        <v>4874</v>
      </c>
      <c r="Y698" s="78" t="s">
        <v>3612</v>
      </c>
      <c r="Z698" s="31" t="s">
        <v>6625</v>
      </c>
      <c r="AA698" s="31" t="s">
        <v>635</v>
      </c>
      <c r="AB698" s="102" t="s">
        <v>4848</v>
      </c>
      <c r="AC698" s="78" t="s">
        <v>1132</v>
      </c>
      <c r="AD698" s="98">
        <v>12649.66555</v>
      </c>
      <c r="AE698" s="25" t="s">
        <v>4861</v>
      </c>
      <c r="AF698" s="4" t="s">
        <v>5500</v>
      </c>
      <c r="AG698" s="27" t="s">
        <v>3679</v>
      </c>
      <c r="AH698" s="79" t="s">
        <v>174</v>
      </c>
      <c r="AI698" s="1" t="s">
        <v>3082</v>
      </c>
      <c r="AJ698" s="1" t="s">
        <v>379</v>
      </c>
    </row>
    <row r="699" spans="1:36" ht="126" customHeight="1" x14ac:dyDescent="0.2">
      <c r="A699" s="123">
        <v>698</v>
      </c>
      <c r="B699" s="127" t="s">
        <v>1151</v>
      </c>
      <c r="C699" s="2" t="s">
        <v>3711</v>
      </c>
      <c r="D699" s="161"/>
      <c r="E699" s="108" t="s">
        <v>3712</v>
      </c>
      <c r="F699" s="173" t="s">
        <v>4842</v>
      </c>
      <c r="G699" s="80">
        <v>20</v>
      </c>
      <c r="H699" s="78" t="s">
        <v>1161</v>
      </c>
      <c r="I699" s="25" t="s">
        <v>4875</v>
      </c>
      <c r="J699" s="78" t="s">
        <v>3699</v>
      </c>
      <c r="K699" s="25" t="s">
        <v>4876</v>
      </c>
      <c r="L699" s="81" t="s">
        <v>3713</v>
      </c>
      <c r="M699" s="82" t="s">
        <v>3692</v>
      </c>
      <c r="N699" s="58" t="s">
        <v>3714</v>
      </c>
      <c r="O699" s="78" t="s">
        <v>1709</v>
      </c>
      <c r="P699" s="78" t="s">
        <v>379</v>
      </c>
      <c r="Q699" s="78" t="s">
        <v>379</v>
      </c>
      <c r="R699" s="78" t="s">
        <v>3678</v>
      </c>
      <c r="S699" s="78" t="s">
        <v>379</v>
      </c>
      <c r="T699" s="78" t="s">
        <v>275</v>
      </c>
      <c r="U699" s="119" t="s">
        <v>379</v>
      </c>
      <c r="V699" s="78" t="s">
        <v>379</v>
      </c>
      <c r="W699" s="78" t="s">
        <v>379</v>
      </c>
      <c r="X699" s="25" t="s">
        <v>4874</v>
      </c>
      <c r="Y699" s="78" t="s">
        <v>3693</v>
      </c>
      <c r="Z699" s="31" t="s">
        <v>6625</v>
      </c>
      <c r="AA699" s="31" t="s">
        <v>635</v>
      </c>
      <c r="AB699" s="102" t="s">
        <v>4848</v>
      </c>
      <c r="AC699" s="78" t="s">
        <v>1132</v>
      </c>
      <c r="AD699" s="98">
        <v>19250</v>
      </c>
      <c r="AE699" s="25" t="s">
        <v>4861</v>
      </c>
      <c r="AF699" s="4" t="s">
        <v>5501</v>
      </c>
      <c r="AG699" s="27" t="s">
        <v>3679</v>
      </c>
      <c r="AH699" s="79" t="s">
        <v>174</v>
      </c>
      <c r="AI699" s="1" t="s">
        <v>3082</v>
      </c>
      <c r="AJ699" s="1" t="s">
        <v>379</v>
      </c>
    </row>
    <row r="700" spans="1:36" ht="126" customHeight="1" x14ac:dyDescent="0.2">
      <c r="A700" s="123">
        <v>699</v>
      </c>
      <c r="B700" s="69" t="s">
        <v>3715</v>
      </c>
      <c r="C700" s="2" t="s">
        <v>3716</v>
      </c>
      <c r="D700" s="144"/>
      <c r="E700" s="108" t="s">
        <v>3717</v>
      </c>
      <c r="F700" s="170" t="s">
        <v>3773</v>
      </c>
      <c r="G700" s="24">
        <v>4</v>
      </c>
      <c r="H700" s="19" t="s">
        <v>1161</v>
      </c>
      <c r="I700" s="19" t="s">
        <v>3718</v>
      </c>
      <c r="J700" s="19" t="s">
        <v>3719</v>
      </c>
      <c r="K700" s="19" t="s">
        <v>3720</v>
      </c>
      <c r="L700" s="44" t="s">
        <v>3721</v>
      </c>
      <c r="M700" s="50" t="s">
        <v>3722</v>
      </c>
      <c r="N700" s="57" t="s">
        <v>3723</v>
      </c>
      <c r="O700" s="19" t="s">
        <v>1709</v>
      </c>
      <c r="P700" s="19" t="s">
        <v>379</v>
      </c>
      <c r="Q700" s="19" t="s">
        <v>379</v>
      </c>
      <c r="R700" s="19" t="s">
        <v>3724</v>
      </c>
      <c r="S700" s="19" t="s">
        <v>379</v>
      </c>
      <c r="T700" s="19" t="s">
        <v>275</v>
      </c>
      <c r="U700" s="116" t="s">
        <v>379</v>
      </c>
      <c r="V700" s="19" t="s">
        <v>379</v>
      </c>
      <c r="W700" s="19" t="s">
        <v>379</v>
      </c>
      <c r="X700" s="19" t="s">
        <v>276</v>
      </c>
      <c r="Y700" s="19" t="s">
        <v>3725</v>
      </c>
      <c r="Z700" s="31" t="s">
        <v>6625</v>
      </c>
      <c r="AA700" s="31" t="s">
        <v>635</v>
      </c>
      <c r="AB700" s="102" t="s">
        <v>3726</v>
      </c>
      <c r="AC700" s="19" t="s">
        <v>1132</v>
      </c>
      <c r="AD700" s="98" t="s">
        <v>5610</v>
      </c>
      <c r="AE700" s="19">
        <v>160</v>
      </c>
      <c r="AF700" s="36" t="s">
        <v>5502</v>
      </c>
      <c r="AG700" s="21" t="s">
        <v>3727</v>
      </c>
      <c r="AH700" s="21" t="s">
        <v>3728</v>
      </c>
      <c r="AI700" s="1" t="s">
        <v>3082</v>
      </c>
      <c r="AJ700" s="1" t="s">
        <v>379</v>
      </c>
    </row>
    <row r="701" spans="1:36" ht="126" customHeight="1" x14ac:dyDescent="0.2">
      <c r="A701" s="123">
        <v>700</v>
      </c>
      <c r="B701" s="69" t="s">
        <v>3715</v>
      </c>
      <c r="C701" s="2" t="s">
        <v>3729</v>
      </c>
      <c r="D701" s="144"/>
      <c r="E701" s="108" t="s">
        <v>3730</v>
      </c>
      <c r="F701" s="170" t="s">
        <v>3773</v>
      </c>
      <c r="G701" s="24">
        <v>5</v>
      </c>
      <c r="H701" s="19" t="s">
        <v>1161</v>
      </c>
      <c r="I701" s="19" t="s">
        <v>3731</v>
      </c>
      <c r="J701" s="19" t="s">
        <v>3732</v>
      </c>
      <c r="K701" s="19" t="s">
        <v>3733</v>
      </c>
      <c r="L701" s="44" t="s">
        <v>3734</v>
      </c>
      <c r="M701" s="50" t="s">
        <v>3722</v>
      </c>
      <c r="N701" s="57" t="s">
        <v>3735</v>
      </c>
      <c r="O701" s="19" t="s">
        <v>1709</v>
      </c>
      <c r="P701" s="19" t="s">
        <v>379</v>
      </c>
      <c r="Q701" s="19" t="s">
        <v>379</v>
      </c>
      <c r="R701" s="19" t="s">
        <v>3724</v>
      </c>
      <c r="S701" s="19" t="s">
        <v>379</v>
      </c>
      <c r="T701" s="19" t="s">
        <v>275</v>
      </c>
      <c r="U701" s="116" t="s">
        <v>379</v>
      </c>
      <c r="V701" s="19" t="s">
        <v>379</v>
      </c>
      <c r="W701" s="19" t="s">
        <v>379</v>
      </c>
      <c r="X701" s="19" t="s">
        <v>276</v>
      </c>
      <c r="Y701" s="19" t="s">
        <v>3736</v>
      </c>
      <c r="Z701" s="31" t="s">
        <v>6625</v>
      </c>
      <c r="AA701" s="31" t="s">
        <v>635</v>
      </c>
      <c r="AB701" s="102" t="s">
        <v>3726</v>
      </c>
      <c r="AC701" s="19" t="s">
        <v>1132</v>
      </c>
      <c r="AD701" s="98" t="s">
        <v>5611</v>
      </c>
      <c r="AE701" s="19">
        <v>160</v>
      </c>
      <c r="AF701" s="36" t="s">
        <v>5503</v>
      </c>
      <c r="AG701" s="21" t="s">
        <v>3727</v>
      </c>
      <c r="AH701" s="21" t="s">
        <v>3728</v>
      </c>
      <c r="AI701" s="1" t="s">
        <v>3082</v>
      </c>
      <c r="AJ701" s="1" t="s">
        <v>379</v>
      </c>
    </row>
    <row r="702" spans="1:36" ht="126" customHeight="1" x14ac:dyDescent="0.2">
      <c r="A702" s="123">
        <v>701</v>
      </c>
      <c r="B702" s="69" t="s">
        <v>3715</v>
      </c>
      <c r="C702" s="2" t="s">
        <v>3737</v>
      </c>
      <c r="D702" s="144"/>
      <c r="E702" s="108" t="s">
        <v>3738</v>
      </c>
      <c r="F702" s="170" t="s">
        <v>3773</v>
      </c>
      <c r="G702" s="24">
        <v>6</v>
      </c>
      <c r="H702" s="19" t="s">
        <v>1161</v>
      </c>
      <c r="I702" s="19" t="s">
        <v>3739</v>
      </c>
      <c r="J702" s="19" t="s">
        <v>3740</v>
      </c>
      <c r="K702" s="19" t="s">
        <v>3741</v>
      </c>
      <c r="L702" s="44" t="s">
        <v>3742</v>
      </c>
      <c r="M702" s="50" t="s">
        <v>3722</v>
      </c>
      <c r="N702" s="57" t="s">
        <v>862</v>
      </c>
      <c r="O702" s="19" t="s">
        <v>1709</v>
      </c>
      <c r="P702" s="19" t="s">
        <v>379</v>
      </c>
      <c r="Q702" s="19" t="s">
        <v>379</v>
      </c>
      <c r="R702" s="19" t="s">
        <v>3724</v>
      </c>
      <c r="S702" s="19" t="s">
        <v>379</v>
      </c>
      <c r="T702" s="19" t="s">
        <v>275</v>
      </c>
      <c r="U702" s="116" t="s">
        <v>379</v>
      </c>
      <c r="V702" s="19" t="s">
        <v>379</v>
      </c>
      <c r="W702" s="19" t="s">
        <v>379</v>
      </c>
      <c r="X702" s="19" t="s">
        <v>276</v>
      </c>
      <c r="Y702" s="19" t="s">
        <v>3743</v>
      </c>
      <c r="Z702" s="31" t="s">
        <v>6625</v>
      </c>
      <c r="AA702" s="31" t="s">
        <v>635</v>
      </c>
      <c r="AB702" s="102" t="s">
        <v>3726</v>
      </c>
      <c r="AC702" s="19" t="s">
        <v>1132</v>
      </c>
      <c r="AD702" s="98" t="s">
        <v>5612</v>
      </c>
      <c r="AE702" s="19">
        <v>160</v>
      </c>
      <c r="AF702" s="36" t="s">
        <v>5504</v>
      </c>
      <c r="AG702" s="21" t="s">
        <v>3727</v>
      </c>
      <c r="AH702" s="21" t="s">
        <v>3728</v>
      </c>
      <c r="AI702" s="1" t="s">
        <v>3082</v>
      </c>
      <c r="AJ702" s="1" t="s">
        <v>379</v>
      </c>
    </row>
    <row r="703" spans="1:36" ht="126" customHeight="1" x14ac:dyDescent="0.2">
      <c r="A703" s="123">
        <v>702</v>
      </c>
      <c r="B703" s="69" t="s">
        <v>3715</v>
      </c>
      <c r="C703" s="2" t="s">
        <v>3744</v>
      </c>
      <c r="D703" s="144"/>
      <c r="E703" s="108" t="s">
        <v>3745</v>
      </c>
      <c r="F703" s="170" t="s">
        <v>3773</v>
      </c>
      <c r="G703" s="24">
        <v>9</v>
      </c>
      <c r="H703" s="19" t="s">
        <v>1161</v>
      </c>
      <c r="I703" s="19" t="s">
        <v>3739</v>
      </c>
      <c r="J703" s="19" t="s">
        <v>3740</v>
      </c>
      <c r="K703" s="19" t="s">
        <v>3746</v>
      </c>
      <c r="L703" s="44" t="s">
        <v>3747</v>
      </c>
      <c r="M703" s="50" t="s">
        <v>3722</v>
      </c>
      <c r="N703" s="57" t="s">
        <v>3748</v>
      </c>
      <c r="O703" s="19" t="s">
        <v>1709</v>
      </c>
      <c r="P703" s="19" t="s">
        <v>379</v>
      </c>
      <c r="Q703" s="19" t="s">
        <v>379</v>
      </c>
      <c r="R703" s="19" t="s">
        <v>3724</v>
      </c>
      <c r="S703" s="19" t="s">
        <v>379</v>
      </c>
      <c r="T703" s="19" t="s">
        <v>275</v>
      </c>
      <c r="U703" s="116" t="s">
        <v>379</v>
      </c>
      <c r="V703" s="19" t="s">
        <v>379</v>
      </c>
      <c r="W703" s="19" t="s">
        <v>379</v>
      </c>
      <c r="X703" s="19" t="s">
        <v>276</v>
      </c>
      <c r="Y703" s="19" t="s">
        <v>3749</v>
      </c>
      <c r="Z703" s="31" t="s">
        <v>6625</v>
      </c>
      <c r="AA703" s="31" t="s">
        <v>635</v>
      </c>
      <c r="AB703" s="102" t="s">
        <v>3726</v>
      </c>
      <c r="AC703" s="19" t="s">
        <v>1132</v>
      </c>
      <c r="AD703" s="98" t="s">
        <v>5613</v>
      </c>
      <c r="AE703" s="19">
        <v>216</v>
      </c>
      <c r="AF703" s="36" t="s">
        <v>5505</v>
      </c>
      <c r="AG703" s="21" t="s">
        <v>3727</v>
      </c>
      <c r="AH703" s="21" t="s">
        <v>3728</v>
      </c>
      <c r="AI703" s="1" t="s">
        <v>3082</v>
      </c>
      <c r="AJ703" s="1" t="s">
        <v>379</v>
      </c>
    </row>
    <row r="704" spans="1:36" ht="126" customHeight="1" x14ac:dyDescent="0.2">
      <c r="A704" s="123">
        <v>703</v>
      </c>
      <c r="B704" s="69" t="s">
        <v>3715</v>
      </c>
      <c r="C704" s="2" t="s">
        <v>3750</v>
      </c>
      <c r="D704" s="144"/>
      <c r="E704" s="108" t="s">
        <v>3751</v>
      </c>
      <c r="F704" s="170" t="s">
        <v>3773</v>
      </c>
      <c r="G704" s="24">
        <v>12</v>
      </c>
      <c r="H704" s="19" t="s">
        <v>1161</v>
      </c>
      <c r="I704" s="19" t="s">
        <v>3752</v>
      </c>
      <c r="J704" s="19" t="s">
        <v>3753</v>
      </c>
      <c r="K704" s="19" t="s">
        <v>3754</v>
      </c>
      <c r="L704" s="44" t="s">
        <v>3755</v>
      </c>
      <c r="M704" s="50" t="s">
        <v>3722</v>
      </c>
      <c r="N704" s="57" t="s">
        <v>3756</v>
      </c>
      <c r="O704" s="19" t="s">
        <v>1709</v>
      </c>
      <c r="P704" s="19" t="s">
        <v>379</v>
      </c>
      <c r="Q704" s="19" t="s">
        <v>379</v>
      </c>
      <c r="R704" s="19" t="s">
        <v>3757</v>
      </c>
      <c r="S704" s="19" t="s">
        <v>379</v>
      </c>
      <c r="T704" s="19" t="s">
        <v>275</v>
      </c>
      <c r="U704" s="116" t="s">
        <v>379</v>
      </c>
      <c r="V704" s="19" t="s">
        <v>379</v>
      </c>
      <c r="W704" s="19" t="s">
        <v>379</v>
      </c>
      <c r="X704" s="19" t="s">
        <v>276</v>
      </c>
      <c r="Y704" s="19" t="s">
        <v>3758</v>
      </c>
      <c r="Z704" s="31" t="s">
        <v>6625</v>
      </c>
      <c r="AA704" s="31" t="s">
        <v>635</v>
      </c>
      <c r="AB704" s="102" t="s">
        <v>3726</v>
      </c>
      <c r="AC704" s="19" t="s">
        <v>1132</v>
      </c>
      <c r="AD704" s="98" t="s">
        <v>5614</v>
      </c>
      <c r="AE704" s="19">
        <v>216</v>
      </c>
      <c r="AF704" s="36" t="s">
        <v>5506</v>
      </c>
      <c r="AG704" s="21" t="s">
        <v>3727</v>
      </c>
      <c r="AH704" s="21" t="s">
        <v>3728</v>
      </c>
      <c r="AI704" s="1" t="s">
        <v>3082</v>
      </c>
      <c r="AJ704" s="1" t="s">
        <v>379</v>
      </c>
    </row>
    <row r="705" spans="1:36" ht="126" customHeight="1" x14ac:dyDescent="0.2">
      <c r="A705" s="123">
        <v>704</v>
      </c>
      <c r="B705" s="69" t="s">
        <v>3715</v>
      </c>
      <c r="C705" s="2" t="s">
        <v>3759</v>
      </c>
      <c r="D705" s="144"/>
      <c r="E705" s="181" t="s">
        <v>3760</v>
      </c>
      <c r="F705" s="170" t="s">
        <v>3773</v>
      </c>
      <c r="G705" s="24">
        <v>15</v>
      </c>
      <c r="H705" s="19" t="s">
        <v>1161</v>
      </c>
      <c r="I705" s="19" t="s">
        <v>3761</v>
      </c>
      <c r="J705" s="19" t="s">
        <v>3762</v>
      </c>
      <c r="K705" s="19" t="s">
        <v>3763</v>
      </c>
      <c r="L705" s="44" t="s">
        <v>3764</v>
      </c>
      <c r="M705" s="50" t="s">
        <v>3722</v>
      </c>
      <c r="N705" s="57" t="s">
        <v>3765</v>
      </c>
      <c r="O705" s="19" t="s">
        <v>1709</v>
      </c>
      <c r="P705" s="19" t="s">
        <v>379</v>
      </c>
      <c r="Q705" s="19" t="s">
        <v>379</v>
      </c>
      <c r="R705" s="19" t="s">
        <v>3757</v>
      </c>
      <c r="S705" s="19" t="s">
        <v>379</v>
      </c>
      <c r="T705" s="19" t="s">
        <v>275</v>
      </c>
      <c r="U705" s="116" t="s">
        <v>379</v>
      </c>
      <c r="V705" s="19" t="s">
        <v>379</v>
      </c>
      <c r="W705" s="19" t="s">
        <v>379</v>
      </c>
      <c r="X705" s="19" t="s">
        <v>276</v>
      </c>
      <c r="Y705" s="19" t="s">
        <v>3766</v>
      </c>
      <c r="Z705" s="31" t="s">
        <v>6625</v>
      </c>
      <c r="AA705" s="31" t="s">
        <v>635</v>
      </c>
      <c r="AB705" s="102" t="s">
        <v>3726</v>
      </c>
      <c r="AC705" s="19" t="s">
        <v>1132</v>
      </c>
      <c r="AD705" s="98" t="s">
        <v>5615</v>
      </c>
      <c r="AE705" s="19">
        <v>264</v>
      </c>
      <c r="AF705" s="36" t="s">
        <v>5507</v>
      </c>
      <c r="AG705" s="21" t="s">
        <v>3727</v>
      </c>
      <c r="AH705" s="21" t="s">
        <v>3728</v>
      </c>
      <c r="AI705" s="1" t="s">
        <v>3082</v>
      </c>
      <c r="AJ705" s="1" t="s">
        <v>379</v>
      </c>
    </row>
    <row r="706" spans="1:36" ht="126" customHeight="1" x14ac:dyDescent="0.2">
      <c r="A706" s="123">
        <v>705</v>
      </c>
      <c r="B706" s="69" t="s">
        <v>3715</v>
      </c>
      <c r="C706" s="2" t="s">
        <v>3767</v>
      </c>
      <c r="D706" s="144"/>
      <c r="E706" s="108" t="s">
        <v>3768</v>
      </c>
      <c r="F706" s="170" t="s">
        <v>3773</v>
      </c>
      <c r="G706" s="24">
        <v>18</v>
      </c>
      <c r="H706" s="19" t="s">
        <v>1161</v>
      </c>
      <c r="I706" s="19" t="s">
        <v>3718</v>
      </c>
      <c r="J706" s="19" t="s">
        <v>3719</v>
      </c>
      <c r="K706" s="19" t="s">
        <v>3769</v>
      </c>
      <c r="L706" s="44" t="s">
        <v>3770</v>
      </c>
      <c r="M706" s="50" t="s">
        <v>3722</v>
      </c>
      <c r="N706" s="57" t="s">
        <v>3771</v>
      </c>
      <c r="O706" s="19" t="s">
        <v>1709</v>
      </c>
      <c r="P706" s="19" t="s">
        <v>379</v>
      </c>
      <c r="Q706" s="19" t="s">
        <v>379</v>
      </c>
      <c r="R706" s="19" t="s">
        <v>3757</v>
      </c>
      <c r="S706" s="19" t="s">
        <v>379</v>
      </c>
      <c r="T706" s="19" t="s">
        <v>275</v>
      </c>
      <c r="U706" s="116" t="s">
        <v>379</v>
      </c>
      <c r="V706" s="19" t="s">
        <v>379</v>
      </c>
      <c r="W706" s="19" t="s">
        <v>379</v>
      </c>
      <c r="X706" s="19" t="s">
        <v>276</v>
      </c>
      <c r="Y706" s="19" t="s">
        <v>3772</v>
      </c>
      <c r="Z706" s="31" t="s">
        <v>6625</v>
      </c>
      <c r="AA706" s="31" t="s">
        <v>635</v>
      </c>
      <c r="AB706" s="102" t="s">
        <v>3726</v>
      </c>
      <c r="AC706" s="19" t="s">
        <v>1132</v>
      </c>
      <c r="AD706" s="98" t="s">
        <v>5616</v>
      </c>
      <c r="AE706" s="19">
        <v>264</v>
      </c>
      <c r="AF706" s="36" t="s">
        <v>5508</v>
      </c>
      <c r="AG706" s="21" t="s">
        <v>3727</v>
      </c>
      <c r="AH706" s="21" t="s">
        <v>3728</v>
      </c>
      <c r="AI706" s="1" t="s">
        <v>3082</v>
      </c>
      <c r="AJ706" s="1" t="s">
        <v>379</v>
      </c>
    </row>
    <row r="707" spans="1:36" ht="126" customHeight="1" x14ac:dyDescent="0.2">
      <c r="A707" s="123">
        <v>706</v>
      </c>
      <c r="B707" s="69" t="s">
        <v>1513</v>
      </c>
      <c r="C707" s="2" t="s">
        <v>3833</v>
      </c>
      <c r="D707" s="149"/>
      <c r="E707" s="108" t="s">
        <v>3832</v>
      </c>
      <c r="F707" s="168" t="s">
        <v>3816</v>
      </c>
      <c r="G707" s="24">
        <v>4</v>
      </c>
      <c r="H707" s="19" t="s">
        <v>1161</v>
      </c>
      <c r="I707" s="19" t="s">
        <v>5679</v>
      </c>
      <c r="J707" s="19" t="s">
        <v>3793</v>
      </c>
      <c r="K707" s="19" t="s">
        <v>3821</v>
      </c>
      <c r="L707" s="44" t="s">
        <v>3820</v>
      </c>
      <c r="M707" s="50" t="str">
        <f>"- 113 cm"</f>
        <v>- 113 cm</v>
      </c>
      <c r="N707" s="57" t="s">
        <v>3831</v>
      </c>
      <c r="O707" s="19" t="s">
        <v>1709</v>
      </c>
      <c r="P707" s="19" t="s">
        <v>379</v>
      </c>
      <c r="Q707" s="19" t="s">
        <v>379</v>
      </c>
      <c r="R707" s="19" t="s">
        <v>3841</v>
      </c>
      <c r="S707" s="19" t="s">
        <v>3789</v>
      </c>
      <c r="T707" s="19" t="s">
        <v>275</v>
      </c>
      <c r="U707" s="116" t="s">
        <v>379</v>
      </c>
      <c r="V707" s="19" t="s">
        <v>379</v>
      </c>
      <c r="W707" s="19" t="s">
        <v>379</v>
      </c>
      <c r="X707" s="19" t="s">
        <v>3812</v>
      </c>
      <c r="Y707" s="19" t="s">
        <v>3606</v>
      </c>
      <c r="Z707" s="31" t="s">
        <v>6625</v>
      </c>
      <c r="AA707" s="31" t="s">
        <v>635</v>
      </c>
      <c r="AB707" s="102" t="s">
        <v>5277</v>
      </c>
      <c r="AC707" s="19" t="s">
        <v>1132</v>
      </c>
      <c r="AD707" s="98">
        <v>4500</v>
      </c>
      <c r="AE707" s="19" t="s">
        <v>3836</v>
      </c>
      <c r="AF707" s="4">
        <v>8293.3361204013381</v>
      </c>
      <c r="AG707" s="21" t="s">
        <v>3787</v>
      </c>
      <c r="AH707" s="21" t="s">
        <v>591</v>
      </c>
      <c r="AI707" s="1" t="s">
        <v>3082</v>
      </c>
      <c r="AJ707" s="1" t="s">
        <v>379</v>
      </c>
    </row>
    <row r="708" spans="1:36" ht="126" customHeight="1" x14ac:dyDescent="0.2">
      <c r="A708" s="123">
        <v>707</v>
      </c>
      <c r="B708" s="69" t="s">
        <v>1513</v>
      </c>
      <c r="C708" s="2" t="s">
        <v>3830</v>
      </c>
      <c r="D708" s="149"/>
      <c r="E708" s="108" t="s">
        <v>3829</v>
      </c>
      <c r="F708" s="168" t="s">
        <v>3816</v>
      </c>
      <c r="G708" s="24">
        <v>5</v>
      </c>
      <c r="H708" s="19" t="s">
        <v>1161</v>
      </c>
      <c r="I708" s="19" t="s">
        <v>5680</v>
      </c>
      <c r="J708" s="19" t="s">
        <v>3793</v>
      </c>
      <c r="K708" s="19" t="s">
        <v>3821</v>
      </c>
      <c r="L708" s="44" t="s">
        <v>3820</v>
      </c>
      <c r="M708" s="50" t="str">
        <f>"- 113 cm"</f>
        <v>- 113 cm</v>
      </c>
      <c r="N708" s="57" t="s">
        <v>3828</v>
      </c>
      <c r="O708" s="19" t="s">
        <v>1709</v>
      </c>
      <c r="P708" s="19" t="s">
        <v>379</v>
      </c>
      <c r="Q708" s="19" t="s">
        <v>379</v>
      </c>
      <c r="R708" s="19" t="s">
        <v>3841</v>
      </c>
      <c r="S708" s="19" t="s">
        <v>3789</v>
      </c>
      <c r="T708" s="19" t="s">
        <v>275</v>
      </c>
      <c r="U708" s="116" t="s">
        <v>379</v>
      </c>
      <c r="V708" s="19" t="s">
        <v>379</v>
      </c>
      <c r="W708" s="19" t="s">
        <v>379</v>
      </c>
      <c r="X708" s="19" t="s">
        <v>3812</v>
      </c>
      <c r="Y708" s="19" t="s">
        <v>3827</v>
      </c>
      <c r="Z708" s="31" t="s">
        <v>6625</v>
      </c>
      <c r="AA708" s="31" t="s">
        <v>635</v>
      </c>
      <c r="AB708" s="102" t="s">
        <v>5276</v>
      </c>
      <c r="AC708" s="20" t="s">
        <v>3669</v>
      </c>
      <c r="AD708" s="98">
        <v>4583.3361199999999</v>
      </c>
      <c r="AE708" s="19" t="s">
        <v>3836</v>
      </c>
      <c r="AF708" s="4">
        <v>9580.8361204013381</v>
      </c>
      <c r="AG708" s="21" t="s">
        <v>3787</v>
      </c>
      <c r="AH708" s="21" t="s">
        <v>591</v>
      </c>
      <c r="AI708" s="1" t="s">
        <v>3082</v>
      </c>
      <c r="AJ708" s="1" t="s">
        <v>379</v>
      </c>
    </row>
    <row r="709" spans="1:36" ht="126" customHeight="1" x14ac:dyDescent="0.2">
      <c r="A709" s="123">
        <v>708</v>
      </c>
      <c r="B709" s="69" t="s">
        <v>1513</v>
      </c>
      <c r="C709" s="2" t="s">
        <v>3826</v>
      </c>
      <c r="D709" s="149"/>
      <c r="E709" s="108" t="s">
        <v>3825</v>
      </c>
      <c r="F709" s="168" t="s">
        <v>3816</v>
      </c>
      <c r="G709" s="24">
        <v>5</v>
      </c>
      <c r="H709" s="19" t="s">
        <v>1161</v>
      </c>
      <c r="I709" s="19" t="s">
        <v>5681</v>
      </c>
      <c r="J709" s="19" t="s">
        <v>3793</v>
      </c>
      <c r="K709" s="19" t="s">
        <v>3815</v>
      </c>
      <c r="L709" s="44" t="s">
        <v>3814</v>
      </c>
      <c r="M709" s="50" t="str">
        <f>"- 113 cm"</f>
        <v>- 113 cm</v>
      </c>
      <c r="N709" s="57" t="s">
        <v>3824</v>
      </c>
      <c r="O709" s="19" t="s">
        <v>1709</v>
      </c>
      <c r="P709" s="19" t="s">
        <v>379</v>
      </c>
      <c r="Q709" s="19" t="s">
        <v>379</v>
      </c>
      <c r="R709" s="19" t="s">
        <v>3841</v>
      </c>
      <c r="S709" s="19" t="s">
        <v>3789</v>
      </c>
      <c r="T709" s="19" t="s">
        <v>275</v>
      </c>
      <c r="U709" s="116" t="s">
        <v>379</v>
      </c>
      <c r="V709" s="19" t="s">
        <v>379</v>
      </c>
      <c r="W709" s="19" t="s">
        <v>379</v>
      </c>
      <c r="X709" s="19" t="s">
        <v>3812</v>
      </c>
      <c r="Y709" s="19" t="s">
        <v>3500</v>
      </c>
      <c r="Z709" s="31" t="s">
        <v>6625</v>
      </c>
      <c r="AA709" s="31" t="s">
        <v>635</v>
      </c>
      <c r="AB709" s="102" t="s">
        <v>5274</v>
      </c>
      <c r="AC709" s="20" t="s">
        <v>1132</v>
      </c>
      <c r="AD709" s="98">
        <v>5125</v>
      </c>
      <c r="AE709" s="19" t="s">
        <v>3836</v>
      </c>
      <c r="AF709" s="4">
        <v>8630</v>
      </c>
      <c r="AG709" s="21" t="s">
        <v>3787</v>
      </c>
      <c r="AH709" s="21" t="s">
        <v>591</v>
      </c>
      <c r="AI709" s="1" t="s">
        <v>3082</v>
      </c>
      <c r="AJ709" s="1" t="s">
        <v>379</v>
      </c>
    </row>
    <row r="710" spans="1:36" ht="126" customHeight="1" x14ac:dyDescent="0.2">
      <c r="A710" s="123">
        <v>709</v>
      </c>
      <c r="B710" s="69" t="s">
        <v>1513</v>
      </c>
      <c r="C710" s="2" t="s">
        <v>3823</v>
      </c>
      <c r="D710" s="149"/>
      <c r="E710" s="108" t="s">
        <v>3822</v>
      </c>
      <c r="F710" s="168" t="s">
        <v>3816</v>
      </c>
      <c r="G710" s="24">
        <v>6</v>
      </c>
      <c r="H710" s="19" t="s">
        <v>1161</v>
      </c>
      <c r="I710" s="19" t="s">
        <v>5682</v>
      </c>
      <c r="J710" s="19" t="s">
        <v>3793</v>
      </c>
      <c r="K710" s="19" t="s">
        <v>3821</v>
      </c>
      <c r="L710" s="44" t="s">
        <v>3820</v>
      </c>
      <c r="M710" s="50" t="str">
        <f>"- 113 cm"</f>
        <v>- 113 cm</v>
      </c>
      <c r="N710" s="57" t="s">
        <v>3819</v>
      </c>
      <c r="O710" s="19" t="s">
        <v>1709</v>
      </c>
      <c r="P710" s="19" t="s">
        <v>379</v>
      </c>
      <c r="Q710" s="19" t="s">
        <v>379</v>
      </c>
      <c r="R710" s="19" t="s">
        <v>3841</v>
      </c>
      <c r="S710" s="19" t="s">
        <v>3789</v>
      </c>
      <c r="T710" s="19" t="s">
        <v>275</v>
      </c>
      <c r="U710" s="116" t="s">
        <v>379</v>
      </c>
      <c r="V710" s="19" t="s">
        <v>379</v>
      </c>
      <c r="W710" s="19" t="s">
        <v>379</v>
      </c>
      <c r="X710" s="19" t="s">
        <v>3812</v>
      </c>
      <c r="Y710" s="19" t="s">
        <v>3650</v>
      </c>
      <c r="Z710" s="31" t="s">
        <v>6625</v>
      </c>
      <c r="AA710" s="31" t="s">
        <v>635</v>
      </c>
      <c r="AB710" s="102" t="s">
        <v>5275</v>
      </c>
      <c r="AC710" s="20" t="s">
        <v>3669</v>
      </c>
      <c r="AD710" s="98">
        <v>5000</v>
      </c>
      <c r="AE710" s="19" t="s">
        <v>3836</v>
      </c>
      <c r="AF710" s="4">
        <v>10311.663879598662</v>
      </c>
      <c r="AG710" s="21" t="s">
        <v>3787</v>
      </c>
      <c r="AH710" s="21" t="s">
        <v>591</v>
      </c>
      <c r="AI710" s="1" t="s">
        <v>3082</v>
      </c>
      <c r="AJ710" s="1" t="s">
        <v>379</v>
      </c>
    </row>
    <row r="711" spans="1:36" ht="126" customHeight="1" x14ac:dyDescent="0.2">
      <c r="A711" s="123">
        <v>710</v>
      </c>
      <c r="B711" s="69" t="s">
        <v>1513</v>
      </c>
      <c r="C711" s="2" t="s">
        <v>3818</v>
      </c>
      <c r="D711" s="149"/>
      <c r="E711" s="108" t="s">
        <v>3817</v>
      </c>
      <c r="F711" s="168" t="s">
        <v>3816</v>
      </c>
      <c r="G711" s="24">
        <v>6</v>
      </c>
      <c r="H711" s="19" t="s">
        <v>1161</v>
      </c>
      <c r="I711" s="19" t="s">
        <v>5683</v>
      </c>
      <c r="J711" s="19" t="s">
        <v>3793</v>
      </c>
      <c r="K711" s="19" t="s">
        <v>3815</v>
      </c>
      <c r="L711" s="44" t="s">
        <v>3814</v>
      </c>
      <c r="M711" s="50" t="str">
        <f>"- 113 cm"</f>
        <v>- 113 cm</v>
      </c>
      <c r="N711" s="57" t="s">
        <v>3813</v>
      </c>
      <c r="O711" s="19" t="s">
        <v>1709</v>
      </c>
      <c r="P711" s="19" t="s">
        <v>379</v>
      </c>
      <c r="Q711" s="19" t="s">
        <v>379</v>
      </c>
      <c r="R711" s="19" t="s">
        <v>3841</v>
      </c>
      <c r="S711" s="19" t="s">
        <v>3789</v>
      </c>
      <c r="T711" s="19" t="s">
        <v>275</v>
      </c>
      <c r="U711" s="116" t="s">
        <v>379</v>
      </c>
      <c r="V711" s="19" t="s">
        <v>379</v>
      </c>
      <c r="W711" s="19" t="s">
        <v>379</v>
      </c>
      <c r="X711" s="19" t="s">
        <v>3812</v>
      </c>
      <c r="Y711" s="19" t="s">
        <v>3612</v>
      </c>
      <c r="Z711" s="31" t="s">
        <v>6625</v>
      </c>
      <c r="AA711" s="31" t="s">
        <v>635</v>
      </c>
      <c r="AB711" s="102" t="s">
        <v>5273</v>
      </c>
      <c r="AC711" s="19" t="s">
        <v>1132</v>
      </c>
      <c r="AD711" s="98">
        <v>5333.3361199999999</v>
      </c>
      <c r="AE711" s="19" t="s">
        <v>3836</v>
      </c>
      <c r="AF711" s="4">
        <v>9233.3361204013381</v>
      </c>
      <c r="AG711" s="21" t="s">
        <v>3787</v>
      </c>
      <c r="AH711" s="21" t="s">
        <v>591</v>
      </c>
      <c r="AI711" s="1" t="s">
        <v>3082</v>
      </c>
      <c r="AJ711" s="1" t="s">
        <v>379</v>
      </c>
    </row>
    <row r="712" spans="1:36" ht="126" customHeight="1" x14ac:dyDescent="0.2">
      <c r="A712" s="123">
        <v>711</v>
      </c>
      <c r="B712" s="69" t="s">
        <v>1513</v>
      </c>
      <c r="C712" s="2" t="s">
        <v>3811</v>
      </c>
      <c r="D712" s="149"/>
      <c r="E712" s="181" t="s">
        <v>3810</v>
      </c>
      <c r="F712" s="168" t="s">
        <v>7280</v>
      </c>
      <c r="G712" s="24">
        <v>6</v>
      </c>
      <c r="H712" s="19" t="s">
        <v>1161</v>
      </c>
      <c r="I712" s="19" t="s">
        <v>5684</v>
      </c>
      <c r="J712" s="19" t="s">
        <v>3793</v>
      </c>
      <c r="K712" s="19" t="s">
        <v>3809</v>
      </c>
      <c r="L712" s="44" t="s">
        <v>3808</v>
      </c>
      <c r="M712" s="50" t="s">
        <v>3799</v>
      </c>
      <c r="N712" s="57" t="s">
        <v>1217</v>
      </c>
      <c r="O712" s="19" t="s">
        <v>1709</v>
      </c>
      <c r="P712" s="19" t="s">
        <v>379</v>
      </c>
      <c r="Q712" s="19" t="s">
        <v>379</v>
      </c>
      <c r="R712" s="19" t="s">
        <v>3841</v>
      </c>
      <c r="S712" s="19" t="s">
        <v>3789</v>
      </c>
      <c r="T712" s="19" t="s">
        <v>275</v>
      </c>
      <c r="U712" s="116" t="s">
        <v>379</v>
      </c>
      <c r="V712" s="19" t="s">
        <v>379</v>
      </c>
      <c r="W712" s="19" t="s">
        <v>379</v>
      </c>
      <c r="X712" s="19" t="s">
        <v>276</v>
      </c>
      <c r="Y712" s="19" t="s">
        <v>3606</v>
      </c>
      <c r="Z712" s="31" t="s">
        <v>6625</v>
      </c>
      <c r="AA712" s="31" t="s">
        <v>635</v>
      </c>
      <c r="AB712" s="102" t="s">
        <v>3788</v>
      </c>
      <c r="AC712" s="19" t="s">
        <v>1132</v>
      </c>
      <c r="AD712" s="134">
        <v>5583.3361199999999</v>
      </c>
      <c r="AE712" s="19" t="s">
        <v>3836</v>
      </c>
      <c r="AF712" s="4">
        <v>9784.1638795986637</v>
      </c>
      <c r="AG712" s="21" t="s">
        <v>3787</v>
      </c>
      <c r="AH712" s="21" t="s">
        <v>591</v>
      </c>
      <c r="AI712" s="1" t="s">
        <v>3082</v>
      </c>
      <c r="AJ712" s="1" t="s">
        <v>379</v>
      </c>
    </row>
    <row r="713" spans="1:36" ht="126" customHeight="1" x14ac:dyDescent="0.2">
      <c r="A713" s="123">
        <v>712</v>
      </c>
      <c r="B713" s="69" t="s">
        <v>1513</v>
      </c>
      <c r="C713" s="2" t="s">
        <v>3807</v>
      </c>
      <c r="D713" s="149"/>
      <c r="E713" s="108" t="s">
        <v>3806</v>
      </c>
      <c r="F713" s="168" t="s">
        <v>7280</v>
      </c>
      <c r="G713" s="24">
        <v>8</v>
      </c>
      <c r="H713" s="19" t="s">
        <v>1161</v>
      </c>
      <c r="I713" s="19" t="s">
        <v>5685</v>
      </c>
      <c r="J713" s="19" t="s">
        <v>3793</v>
      </c>
      <c r="K713" s="19" t="s">
        <v>3805</v>
      </c>
      <c r="L713" s="44" t="s">
        <v>3804</v>
      </c>
      <c r="M713" s="50" t="s">
        <v>3799</v>
      </c>
      <c r="N713" s="57" t="s">
        <v>1217</v>
      </c>
      <c r="O713" s="19" t="s">
        <v>1709</v>
      </c>
      <c r="P713" s="19" t="s">
        <v>379</v>
      </c>
      <c r="Q713" s="19" t="s">
        <v>379</v>
      </c>
      <c r="R713" s="19" t="s">
        <v>3841</v>
      </c>
      <c r="S713" s="19" t="s">
        <v>3789</v>
      </c>
      <c r="T713" s="19" t="s">
        <v>275</v>
      </c>
      <c r="U713" s="116" t="s">
        <v>379</v>
      </c>
      <c r="V713" s="19" t="s">
        <v>379</v>
      </c>
      <c r="W713" s="19" t="s">
        <v>379</v>
      </c>
      <c r="X713" s="19" t="s">
        <v>276</v>
      </c>
      <c r="Y713" s="19" t="s">
        <v>3803</v>
      </c>
      <c r="Z713" s="31" t="s">
        <v>6625</v>
      </c>
      <c r="AA713" s="31" t="s">
        <v>635</v>
      </c>
      <c r="AB713" s="102" t="s">
        <v>3788</v>
      </c>
      <c r="AC713" s="19" t="s">
        <v>1132</v>
      </c>
      <c r="AD713" s="134">
        <v>7833.3361199999999</v>
      </c>
      <c r="AE713" s="19" t="s">
        <v>3837</v>
      </c>
      <c r="AF713" s="4">
        <v>12163.336120401338</v>
      </c>
      <c r="AG713" s="21" t="s">
        <v>3787</v>
      </c>
      <c r="AH713" s="21" t="s">
        <v>591</v>
      </c>
      <c r="AI713" s="1" t="s">
        <v>3082</v>
      </c>
      <c r="AJ713" s="1" t="s">
        <v>379</v>
      </c>
    </row>
    <row r="714" spans="1:36" ht="126" customHeight="1" x14ac:dyDescent="0.2">
      <c r="A714" s="123">
        <v>713</v>
      </c>
      <c r="B714" s="69" t="s">
        <v>1513</v>
      </c>
      <c r="C714" s="2" t="s">
        <v>4019</v>
      </c>
      <c r="D714" s="149"/>
      <c r="E714" s="108" t="s">
        <v>3802</v>
      </c>
      <c r="F714" s="168" t="s">
        <v>7280</v>
      </c>
      <c r="G714" s="24">
        <v>10</v>
      </c>
      <c r="H714" s="19" t="s">
        <v>1161</v>
      </c>
      <c r="I714" s="19" t="s">
        <v>5686</v>
      </c>
      <c r="J714" s="19" t="s">
        <v>3793</v>
      </c>
      <c r="K714" s="19" t="s">
        <v>3801</v>
      </c>
      <c r="L714" s="44" t="s">
        <v>3800</v>
      </c>
      <c r="M714" s="50" t="s">
        <v>3799</v>
      </c>
      <c r="N714" s="57" t="s">
        <v>1217</v>
      </c>
      <c r="O714" s="19" t="s">
        <v>1709</v>
      </c>
      <c r="P714" s="19" t="s">
        <v>379</v>
      </c>
      <c r="Q714" s="19" t="s">
        <v>379</v>
      </c>
      <c r="R714" s="19" t="s">
        <v>3841</v>
      </c>
      <c r="S714" s="19" t="s">
        <v>3789</v>
      </c>
      <c r="T714" s="19" t="s">
        <v>275</v>
      </c>
      <c r="U714" s="116" t="s">
        <v>379</v>
      </c>
      <c r="V714" s="19" t="s">
        <v>379</v>
      </c>
      <c r="W714" s="19" t="s">
        <v>379</v>
      </c>
      <c r="X714" s="19" t="s">
        <v>276</v>
      </c>
      <c r="Y714" s="19" t="s">
        <v>3606</v>
      </c>
      <c r="Z714" s="31" t="s">
        <v>6625</v>
      </c>
      <c r="AA714" s="31" t="s">
        <v>635</v>
      </c>
      <c r="AB714" s="102" t="s">
        <v>3788</v>
      </c>
      <c r="AC714" s="19" t="s">
        <v>1132</v>
      </c>
      <c r="AD714" s="134">
        <v>9333.3361199999999</v>
      </c>
      <c r="AE714" s="19" t="s">
        <v>3838</v>
      </c>
      <c r="AF714" s="4">
        <v>15032.5</v>
      </c>
      <c r="AG714" s="21" t="s">
        <v>3787</v>
      </c>
      <c r="AH714" s="21" t="s">
        <v>591</v>
      </c>
      <c r="AI714" s="1" t="s">
        <v>3082</v>
      </c>
      <c r="AJ714" s="1" t="s">
        <v>379</v>
      </c>
    </row>
    <row r="715" spans="1:36" ht="126" customHeight="1" x14ac:dyDescent="0.2">
      <c r="A715" s="123">
        <v>714</v>
      </c>
      <c r="B715" s="69" t="s">
        <v>1513</v>
      </c>
      <c r="C715" s="2" t="s">
        <v>4018</v>
      </c>
      <c r="D715" s="149"/>
      <c r="E715" s="108" t="s">
        <v>3798</v>
      </c>
      <c r="F715" s="168" t="s">
        <v>7280</v>
      </c>
      <c r="G715" s="24">
        <v>15</v>
      </c>
      <c r="H715" s="19" t="s">
        <v>1161</v>
      </c>
      <c r="I715" s="19" t="s">
        <v>5687</v>
      </c>
      <c r="J715" s="19" t="s">
        <v>3793</v>
      </c>
      <c r="K715" s="19" t="s">
        <v>3797</v>
      </c>
      <c r="L715" s="44" t="s">
        <v>3796</v>
      </c>
      <c r="M715" s="50" t="s">
        <v>3795</v>
      </c>
      <c r="N715" s="57" t="s">
        <v>1217</v>
      </c>
      <c r="O715" s="19" t="s">
        <v>1709</v>
      </c>
      <c r="P715" s="19" t="s">
        <v>379</v>
      </c>
      <c r="Q715" s="19" t="s">
        <v>379</v>
      </c>
      <c r="R715" s="19" t="s">
        <v>3841</v>
      </c>
      <c r="S715" s="19" t="s">
        <v>3789</v>
      </c>
      <c r="T715" s="19" t="s">
        <v>275</v>
      </c>
      <c r="U715" s="116" t="s">
        <v>379</v>
      </c>
      <c r="V715" s="19" t="s">
        <v>379</v>
      </c>
      <c r="W715" s="19" t="s">
        <v>379</v>
      </c>
      <c r="X715" s="19" t="s">
        <v>276</v>
      </c>
      <c r="Y715" s="19" t="s">
        <v>3606</v>
      </c>
      <c r="Z715" s="31" t="s">
        <v>6625</v>
      </c>
      <c r="AA715" s="31" t="s">
        <v>635</v>
      </c>
      <c r="AB715" s="102" t="s">
        <v>3788</v>
      </c>
      <c r="AC715" s="19" t="s">
        <v>1132</v>
      </c>
      <c r="AD715" s="134">
        <v>12500</v>
      </c>
      <c r="AE715" s="19" t="s">
        <v>3839</v>
      </c>
      <c r="AF715" s="4">
        <v>20047.500000000004</v>
      </c>
      <c r="AG715" s="21" t="s">
        <v>3787</v>
      </c>
      <c r="AH715" s="21" t="s">
        <v>591</v>
      </c>
      <c r="AI715" s="1" t="s">
        <v>3082</v>
      </c>
      <c r="AJ715" s="1" t="s">
        <v>379</v>
      </c>
    </row>
    <row r="716" spans="1:36" ht="126" customHeight="1" x14ac:dyDescent="0.2">
      <c r="A716" s="123">
        <v>715</v>
      </c>
      <c r="B716" s="69" t="s">
        <v>1513</v>
      </c>
      <c r="C716" s="2" t="s">
        <v>4017</v>
      </c>
      <c r="D716" s="149"/>
      <c r="E716" s="181" t="s">
        <v>3794</v>
      </c>
      <c r="F716" s="168" t="s">
        <v>7280</v>
      </c>
      <c r="G716" s="24">
        <v>20</v>
      </c>
      <c r="H716" s="19" t="s">
        <v>1161</v>
      </c>
      <c r="I716" s="19" t="s">
        <v>5688</v>
      </c>
      <c r="J716" s="19" t="s">
        <v>3793</v>
      </c>
      <c r="K716" s="19" t="s">
        <v>3792</v>
      </c>
      <c r="L716" s="44" t="s">
        <v>3791</v>
      </c>
      <c r="M716" s="50" t="s">
        <v>3790</v>
      </c>
      <c r="N716" s="57" t="s">
        <v>1217</v>
      </c>
      <c r="O716" s="19" t="s">
        <v>1709</v>
      </c>
      <c r="P716" s="19" t="s">
        <v>379</v>
      </c>
      <c r="Q716" s="19" t="s">
        <v>379</v>
      </c>
      <c r="R716" s="19" t="s">
        <v>3841</v>
      </c>
      <c r="S716" s="19" t="s">
        <v>3789</v>
      </c>
      <c r="T716" s="19" t="s">
        <v>275</v>
      </c>
      <c r="U716" s="116" t="s">
        <v>379</v>
      </c>
      <c r="V716" s="19" t="s">
        <v>379</v>
      </c>
      <c r="W716" s="19" t="s">
        <v>379</v>
      </c>
      <c r="X716" s="19" t="s">
        <v>276</v>
      </c>
      <c r="Y716" s="19" t="s">
        <v>3606</v>
      </c>
      <c r="Z716" s="31" t="s">
        <v>6625</v>
      </c>
      <c r="AA716" s="31" t="s">
        <v>635</v>
      </c>
      <c r="AB716" s="102" t="s">
        <v>3788</v>
      </c>
      <c r="AC716" s="19" t="s">
        <v>1132</v>
      </c>
      <c r="AD716" s="134">
        <v>15833.33612</v>
      </c>
      <c r="AE716" s="19" t="s">
        <v>3840</v>
      </c>
      <c r="AF716" s="4">
        <v>25018.336120401338</v>
      </c>
      <c r="AG716" s="21" t="s">
        <v>3787</v>
      </c>
      <c r="AH716" s="21" t="s">
        <v>591</v>
      </c>
      <c r="AI716" s="1" t="s">
        <v>3082</v>
      </c>
      <c r="AJ716" s="1" t="s">
        <v>379</v>
      </c>
    </row>
    <row r="717" spans="1:36" ht="114.75" x14ac:dyDescent="0.2">
      <c r="A717" s="124">
        <v>716</v>
      </c>
      <c r="B717" s="225" t="s">
        <v>2252</v>
      </c>
      <c r="C717" s="87" t="s">
        <v>7012</v>
      </c>
      <c r="D717" s="153"/>
      <c r="E717" s="107" t="s">
        <v>6839</v>
      </c>
      <c r="F717" s="172" t="s">
        <v>7014</v>
      </c>
      <c r="G717" s="63">
        <v>6</v>
      </c>
      <c r="H717" s="20" t="s">
        <v>3034</v>
      </c>
      <c r="I717" s="20" t="s">
        <v>4028</v>
      </c>
      <c r="J717" s="20" t="s">
        <v>3793</v>
      </c>
      <c r="K717" s="20" t="s">
        <v>3844</v>
      </c>
      <c r="L717" s="64" t="s">
        <v>1302</v>
      </c>
      <c r="M717" s="217" t="s">
        <v>4036</v>
      </c>
      <c r="N717" s="66" t="s">
        <v>4031</v>
      </c>
      <c r="O717" s="20" t="s">
        <v>1709</v>
      </c>
      <c r="P717" s="20" t="s">
        <v>4029</v>
      </c>
      <c r="Q717" s="20" t="s">
        <v>7015</v>
      </c>
      <c r="R717" s="20" t="s">
        <v>4030</v>
      </c>
      <c r="S717" s="20" t="s">
        <v>4027</v>
      </c>
      <c r="T717" s="20" t="s">
        <v>632</v>
      </c>
      <c r="U717" s="229">
        <v>1.04</v>
      </c>
      <c r="V717" s="230">
        <v>43</v>
      </c>
      <c r="W717" s="17" t="s">
        <v>6840</v>
      </c>
      <c r="X717" s="20" t="s">
        <v>3845</v>
      </c>
      <c r="Y717" s="20" t="s">
        <v>3650</v>
      </c>
      <c r="Z717" s="227" t="s">
        <v>634</v>
      </c>
      <c r="AA717" s="227" t="s">
        <v>635</v>
      </c>
      <c r="AB717" s="106" t="s">
        <v>6844</v>
      </c>
      <c r="AC717" s="73" t="s">
        <v>3625</v>
      </c>
      <c r="AD717" s="141">
        <v>5150</v>
      </c>
      <c r="AE717" s="20" t="s">
        <v>3283</v>
      </c>
      <c r="AF717" s="18" t="s">
        <v>7016</v>
      </c>
      <c r="AG717" s="17" t="s">
        <v>1776</v>
      </c>
      <c r="AH717" s="21" t="s">
        <v>1601</v>
      </c>
      <c r="AI717" s="1" t="s">
        <v>3082</v>
      </c>
      <c r="AJ717" s="1" t="s">
        <v>379</v>
      </c>
    </row>
    <row r="718" spans="1:36" ht="126" customHeight="1" x14ac:dyDescent="0.2">
      <c r="A718" s="123">
        <v>717</v>
      </c>
      <c r="B718" s="69" t="s">
        <v>1792</v>
      </c>
      <c r="C718" s="2" t="s">
        <v>3846</v>
      </c>
      <c r="D718" s="149"/>
      <c r="E718" s="108" t="s">
        <v>3847</v>
      </c>
      <c r="F718" s="170" t="s">
        <v>3848</v>
      </c>
      <c r="G718" s="24">
        <v>8</v>
      </c>
      <c r="H718" s="19" t="s">
        <v>1161</v>
      </c>
      <c r="I718" s="19" t="s">
        <v>3998</v>
      </c>
      <c r="J718" s="19" t="s">
        <v>1324</v>
      </c>
      <c r="K718" s="19" t="s">
        <v>3860</v>
      </c>
      <c r="L718" s="44" t="s">
        <v>3864</v>
      </c>
      <c r="M718" s="50">
        <v>-187</v>
      </c>
      <c r="N718" s="57" t="s">
        <v>4003</v>
      </c>
      <c r="O718" s="19" t="s">
        <v>1709</v>
      </c>
      <c r="P718" s="19" t="s">
        <v>379</v>
      </c>
      <c r="Q718" s="19" t="s">
        <v>379</v>
      </c>
      <c r="R718" s="19" t="s">
        <v>3996</v>
      </c>
      <c r="S718" s="19" t="s">
        <v>3605</v>
      </c>
      <c r="T718" s="19" t="s">
        <v>275</v>
      </c>
      <c r="U718" s="116" t="s">
        <v>379</v>
      </c>
      <c r="V718" s="19" t="s">
        <v>379</v>
      </c>
      <c r="W718" s="19" t="s">
        <v>379</v>
      </c>
      <c r="X718" s="19" t="s">
        <v>1954</v>
      </c>
      <c r="Y718" s="19" t="s">
        <v>3868</v>
      </c>
      <c r="Z718" s="31" t="s">
        <v>6625</v>
      </c>
      <c r="AA718" s="31" t="s">
        <v>635</v>
      </c>
      <c r="AB718" s="102" t="s">
        <v>3855</v>
      </c>
      <c r="AC718" s="19" t="s">
        <v>1132</v>
      </c>
      <c r="AD718" s="98">
        <v>5372.4916387959865</v>
      </c>
      <c r="AE718" s="19" t="s">
        <v>3856</v>
      </c>
      <c r="AF718" s="4" t="s">
        <v>5509</v>
      </c>
      <c r="AG718" s="21" t="s">
        <v>3607</v>
      </c>
      <c r="AH718" s="21" t="s">
        <v>641</v>
      </c>
      <c r="AI718" s="1" t="s">
        <v>3082</v>
      </c>
      <c r="AJ718" s="1" t="s">
        <v>379</v>
      </c>
    </row>
    <row r="719" spans="1:36" ht="126" customHeight="1" x14ac:dyDescent="0.2">
      <c r="A719" s="123">
        <v>718</v>
      </c>
      <c r="B719" s="69" t="s">
        <v>1792</v>
      </c>
      <c r="C719" s="2" t="s">
        <v>4016</v>
      </c>
      <c r="D719" s="149"/>
      <c r="E719" s="108" t="s">
        <v>3850</v>
      </c>
      <c r="F719" s="170" t="s">
        <v>3848</v>
      </c>
      <c r="G719" s="24">
        <v>12</v>
      </c>
      <c r="H719" s="19" t="s">
        <v>1161</v>
      </c>
      <c r="I719" s="19" t="s">
        <v>3999</v>
      </c>
      <c r="J719" s="19" t="s">
        <v>1324</v>
      </c>
      <c r="K719" s="19" t="s">
        <v>3858</v>
      </c>
      <c r="L719" s="44" t="s">
        <v>3863</v>
      </c>
      <c r="M719" s="50">
        <v>-163</v>
      </c>
      <c r="N719" s="57" t="s">
        <v>3866</v>
      </c>
      <c r="O719" s="19" t="s">
        <v>1709</v>
      </c>
      <c r="P719" s="19" t="s">
        <v>379</v>
      </c>
      <c r="Q719" s="19" t="s">
        <v>379</v>
      </c>
      <c r="R719" s="19" t="s">
        <v>3997</v>
      </c>
      <c r="S719" s="19" t="s">
        <v>3605</v>
      </c>
      <c r="T719" s="19" t="s">
        <v>275</v>
      </c>
      <c r="U719" s="116" t="s">
        <v>379</v>
      </c>
      <c r="V719" s="19" t="s">
        <v>379</v>
      </c>
      <c r="W719" s="19" t="s">
        <v>379</v>
      </c>
      <c r="X719" s="19" t="s">
        <v>1954</v>
      </c>
      <c r="Y719" s="19" t="s">
        <v>3606</v>
      </c>
      <c r="Z719" s="31" t="s">
        <v>6625</v>
      </c>
      <c r="AA719" s="31" t="s">
        <v>635</v>
      </c>
      <c r="AB719" s="102" t="s">
        <v>3855</v>
      </c>
      <c r="AC719" s="19" t="s">
        <v>1132</v>
      </c>
      <c r="AD719" s="98">
        <v>8848.3361204013381</v>
      </c>
      <c r="AE719" s="19" t="s">
        <v>3856</v>
      </c>
      <c r="AF719" s="4" t="s">
        <v>5510</v>
      </c>
      <c r="AG719" s="21" t="s">
        <v>3607</v>
      </c>
      <c r="AH719" s="21" t="s">
        <v>641</v>
      </c>
      <c r="AI719" s="1" t="s">
        <v>3082</v>
      </c>
      <c r="AJ719" s="1" t="s">
        <v>379</v>
      </c>
    </row>
    <row r="720" spans="1:36" ht="126" customHeight="1" x14ac:dyDescent="0.2">
      <c r="A720" s="123">
        <v>719</v>
      </c>
      <c r="B720" s="69" t="s">
        <v>1792</v>
      </c>
      <c r="C720" s="2" t="s">
        <v>4015</v>
      </c>
      <c r="D720" s="149"/>
      <c r="E720" s="181" t="s">
        <v>3851</v>
      </c>
      <c r="F720" s="170" t="s">
        <v>3848</v>
      </c>
      <c r="G720" s="24">
        <v>15</v>
      </c>
      <c r="H720" s="19" t="s">
        <v>1161</v>
      </c>
      <c r="I720" s="19" t="s">
        <v>4000</v>
      </c>
      <c r="J720" s="19" t="s">
        <v>1324</v>
      </c>
      <c r="K720" s="19" t="s">
        <v>3857</v>
      </c>
      <c r="L720" s="44" t="s">
        <v>3862</v>
      </c>
      <c r="M720" s="50">
        <v>-173</v>
      </c>
      <c r="N720" s="57" t="s">
        <v>3865</v>
      </c>
      <c r="O720" s="19" t="s">
        <v>1709</v>
      </c>
      <c r="P720" s="19" t="s">
        <v>379</v>
      </c>
      <c r="Q720" s="19" t="s">
        <v>379</v>
      </c>
      <c r="R720" s="19" t="s">
        <v>3997</v>
      </c>
      <c r="S720" s="19" t="s">
        <v>3605</v>
      </c>
      <c r="T720" s="19" t="s">
        <v>275</v>
      </c>
      <c r="U720" s="116" t="s">
        <v>379</v>
      </c>
      <c r="V720" s="19" t="s">
        <v>379</v>
      </c>
      <c r="W720" s="19" t="s">
        <v>379</v>
      </c>
      <c r="X720" s="19" t="s">
        <v>1954</v>
      </c>
      <c r="Y720" s="19" t="s">
        <v>3867</v>
      </c>
      <c r="Z720" s="31" t="s">
        <v>6625</v>
      </c>
      <c r="AA720" s="31" t="s">
        <v>635</v>
      </c>
      <c r="AB720" s="102" t="s">
        <v>3855</v>
      </c>
      <c r="AC720" s="19" t="s">
        <v>1132</v>
      </c>
      <c r="AD720" s="98">
        <v>8848.3361204013381</v>
      </c>
      <c r="AE720" s="19" t="s">
        <v>3856</v>
      </c>
      <c r="AF720" s="4" t="s">
        <v>5510</v>
      </c>
      <c r="AG720" s="21" t="s">
        <v>3607</v>
      </c>
      <c r="AH720" s="21" t="s">
        <v>174</v>
      </c>
      <c r="AI720" s="1" t="s">
        <v>3082</v>
      </c>
      <c r="AJ720" s="1" t="s">
        <v>379</v>
      </c>
    </row>
    <row r="721" spans="1:36" ht="126" customHeight="1" x14ac:dyDescent="0.2">
      <c r="A721" s="123">
        <v>720</v>
      </c>
      <c r="B721" s="69" t="s">
        <v>1792</v>
      </c>
      <c r="C721" s="2" t="s">
        <v>4014</v>
      </c>
      <c r="D721" s="149"/>
      <c r="E721" s="108" t="s">
        <v>3852</v>
      </c>
      <c r="F721" s="170" t="s">
        <v>3848</v>
      </c>
      <c r="G721" s="24">
        <v>20</v>
      </c>
      <c r="H721" s="19" t="s">
        <v>1161</v>
      </c>
      <c r="I721" s="19" t="s">
        <v>3853</v>
      </c>
      <c r="J721" s="19" t="s">
        <v>1324</v>
      </c>
      <c r="K721" s="19" t="s">
        <v>3859</v>
      </c>
      <c r="L721" s="44" t="s">
        <v>3861</v>
      </c>
      <c r="M721" s="50">
        <v>-197</v>
      </c>
      <c r="N721" s="57" t="s">
        <v>3854</v>
      </c>
      <c r="O721" s="19" t="s">
        <v>1709</v>
      </c>
      <c r="P721" s="19" t="s">
        <v>379</v>
      </c>
      <c r="Q721" s="19" t="s">
        <v>379</v>
      </c>
      <c r="R721" s="19" t="s">
        <v>3997</v>
      </c>
      <c r="S721" s="19" t="s">
        <v>3605</v>
      </c>
      <c r="T721" s="19" t="s">
        <v>275</v>
      </c>
      <c r="U721" s="116" t="s">
        <v>379</v>
      </c>
      <c r="V721" s="19" t="s">
        <v>379</v>
      </c>
      <c r="W721" s="19" t="s">
        <v>379</v>
      </c>
      <c r="X721" s="19" t="s">
        <v>1954</v>
      </c>
      <c r="Y721" s="19" t="s">
        <v>3693</v>
      </c>
      <c r="Z721" s="31" t="s">
        <v>6625</v>
      </c>
      <c r="AA721" s="31" t="s">
        <v>635</v>
      </c>
      <c r="AB721" s="102" t="s">
        <v>3855</v>
      </c>
      <c r="AC721" s="19" t="s">
        <v>1132</v>
      </c>
      <c r="AD721" s="98">
        <v>8848.3361204013381</v>
      </c>
      <c r="AE721" s="19" t="s">
        <v>3856</v>
      </c>
      <c r="AF721" s="4" t="s">
        <v>5510</v>
      </c>
      <c r="AG721" s="21" t="s">
        <v>3607</v>
      </c>
      <c r="AH721" s="21" t="s">
        <v>174</v>
      </c>
      <c r="AI721" s="1" t="s">
        <v>3082</v>
      </c>
      <c r="AJ721" s="1" t="s">
        <v>379</v>
      </c>
    </row>
    <row r="722" spans="1:36" ht="126" customHeight="1" x14ac:dyDescent="0.2">
      <c r="A722" s="123">
        <v>721</v>
      </c>
      <c r="B722" s="69" t="s">
        <v>1792</v>
      </c>
      <c r="C722" s="2" t="s">
        <v>3869</v>
      </c>
      <c r="D722" s="149"/>
      <c r="E722" s="108" t="s">
        <v>3871</v>
      </c>
      <c r="F722" s="170" t="s">
        <v>3848</v>
      </c>
      <c r="G722" s="24">
        <v>7</v>
      </c>
      <c r="H722" s="19" t="s">
        <v>1161</v>
      </c>
      <c r="I722" s="19" t="s">
        <v>3873</v>
      </c>
      <c r="J722" s="19" t="s">
        <v>350</v>
      </c>
      <c r="K722" s="19" t="s">
        <v>3875</v>
      </c>
      <c r="L722" s="44" t="s">
        <v>3878</v>
      </c>
      <c r="M722" s="50">
        <v>-168</v>
      </c>
      <c r="N722" s="57" t="s">
        <v>3879</v>
      </c>
      <c r="O722" s="19" t="s">
        <v>1709</v>
      </c>
      <c r="P722" s="19" t="s">
        <v>379</v>
      </c>
      <c r="Q722" s="19" t="s">
        <v>379</v>
      </c>
      <c r="R722" s="19" t="s">
        <v>3996</v>
      </c>
      <c r="S722" s="19" t="s">
        <v>3605</v>
      </c>
      <c r="T722" s="19" t="s">
        <v>275</v>
      </c>
      <c r="U722" s="116" t="s">
        <v>379</v>
      </c>
      <c r="V722" s="19" t="s">
        <v>379</v>
      </c>
      <c r="W722" s="19" t="s">
        <v>379</v>
      </c>
      <c r="X722" s="19" t="s">
        <v>1954</v>
      </c>
      <c r="Y722" s="19" t="s">
        <v>3606</v>
      </c>
      <c r="Z722" s="31" t="s">
        <v>6625</v>
      </c>
      <c r="AA722" s="31" t="s">
        <v>1436</v>
      </c>
      <c r="AB722" s="102" t="s">
        <v>3855</v>
      </c>
      <c r="AC722" s="19" t="s">
        <v>1132</v>
      </c>
      <c r="AD722" s="98">
        <v>5372.5</v>
      </c>
      <c r="AE722" s="19" t="s">
        <v>3856</v>
      </c>
      <c r="AF722" s="4" t="s">
        <v>5509</v>
      </c>
      <c r="AG722" s="21" t="s">
        <v>3607</v>
      </c>
      <c r="AH722" s="21" t="s">
        <v>174</v>
      </c>
      <c r="AI722" s="1" t="s">
        <v>3082</v>
      </c>
      <c r="AJ722" s="1" t="s">
        <v>379</v>
      </c>
    </row>
    <row r="723" spans="1:36" ht="126" customHeight="1" x14ac:dyDescent="0.2">
      <c r="A723" s="123">
        <v>722</v>
      </c>
      <c r="B723" s="69" t="s">
        <v>1792</v>
      </c>
      <c r="C723" s="2" t="s">
        <v>3870</v>
      </c>
      <c r="D723" s="149"/>
      <c r="E723" s="108" t="s">
        <v>3872</v>
      </c>
      <c r="F723" s="170" t="s">
        <v>3848</v>
      </c>
      <c r="G723" s="24">
        <v>15</v>
      </c>
      <c r="H723" s="19" t="s">
        <v>1161</v>
      </c>
      <c r="I723" s="19" t="s">
        <v>3874</v>
      </c>
      <c r="J723" s="19" t="s">
        <v>350</v>
      </c>
      <c r="K723" s="19" t="s">
        <v>3875</v>
      </c>
      <c r="L723" s="44" t="s">
        <v>3877</v>
      </c>
      <c r="M723" s="50">
        <v>-168</v>
      </c>
      <c r="N723" s="57" t="s">
        <v>3880</v>
      </c>
      <c r="O723" s="19" t="s">
        <v>1709</v>
      </c>
      <c r="P723" s="19" t="s">
        <v>379</v>
      </c>
      <c r="Q723" s="19" t="s">
        <v>379</v>
      </c>
      <c r="R723" s="19" t="s">
        <v>3997</v>
      </c>
      <c r="S723" s="19" t="s">
        <v>3605</v>
      </c>
      <c r="T723" s="19" t="s">
        <v>275</v>
      </c>
      <c r="U723" s="116" t="s">
        <v>379</v>
      </c>
      <c r="V723" s="19" t="s">
        <v>379</v>
      </c>
      <c r="W723" s="19" t="s">
        <v>379</v>
      </c>
      <c r="X723" s="19" t="s">
        <v>1954</v>
      </c>
      <c r="Y723" s="19" t="s">
        <v>3693</v>
      </c>
      <c r="Z723" s="31" t="s">
        <v>6625</v>
      </c>
      <c r="AA723" s="31" t="s">
        <v>1436</v>
      </c>
      <c r="AB723" s="102" t="s">
        <v>3855</v>
      </c>
      <c r="AC723" s="19" t="s">
        <v>1132</v>
      </c>
      <c r="AD723" s="98">
        <v>8848.3361204013381</v>
      </c>
      <c r="AE723" s="19" t="s">
        <v>3856</v>
      </c>
      <c r="AF723" s="4" t="s">
        <v>5510</v>
      </c>
      <c r="AG723" s="21" t="s">
        <v>3607</v>
      </c>
      <c r="AH723" s="21" t="s">
        <v>174</v>
      </c>
      <c r="AI723" s="1" t="s">
        <v>3082</v>
      </c>
      <c r="AJ723" s="1" t="s">
        <v>379</v>
      </c>
    </row>
    <row r="724" spans="1:36" ht="126" customHeight="1" x14ac:dyDescent="0.2">
      <c r="A724" s="123">
        <v>723</v>
      </c>
      <c r="B724" s="125" t="s">
        <v>3979</v>
      </c>
      <c r="C724" s="92" t="s">
        <v>5229</v>
      </c>
      <c r="D724" s="162"/>
      <c r="E724" s="108" t="s">
        <v>5230</v>
      </c>
      <c r="F724" s="173" t="s">
        <v>5231</v>
      </c>
      <c r="G724" s="26">
        <v>9</v>
      </c>
      <c r="H724" s="25" t="s">
        <v>1036</v>
      </c>
      <c r="I724" s="25" t="s">
        <v>5232</v>
      </c>
      <c r="J724" s="25" t="s">
        <v>1188</v>
      </c>
      <c r="K724" s="25" t="s">
        <v>5233</v>
      </c>
      <c r="L724" s="45" t="s">
        <v>2258</v>
      </c>
      <c r="M724" s="88">
        <v>-7.5</v>
      </c>
      <c r="N724" s="58" t="s">
        <v>1593</v>
      </c>
      <c r="O724" s="25" t="s">
        <v>285</v>
      </c>
      <c r="P724" s="25" t="s">
        <v>5193</v>
      </c>
      <c r="Q724" s="25" t="s">
        <v>196</v>
      </c>
      <c r="R724" s="25" t="s">
        <v>2560</v>
      </c>
      <c r="S724" s="25" t="s">
        <v>1069</v>
      </c>
      <c r="T724" s="25" t="s">
        <v>632</v>
      </c>
      <c r="U724" s="90" t="s">
        <v>1725</v>
      </c>
      <c r="V724" s="35" t="s">
        <v>5205</v>
      </c>
      <c r="W724" s="25" t="s">
        <v>4729</v>
      </c>
      <c r="X724" s="25" t="s">
        <v>199</v>
      </c>
      <c r="Y724" s="25" t="s">
        <v>2233</v>
      </c>
      <c r="Z724" s="31" t="s">
        <v>634</v>
      </c>
      <c r="AA724" s="31" t="s">
        <v>635</v>
      </c>
      <c r="AB724" s="102" t="s">
        <v>5194</v>
      </c>
      <c r="AC724" s="78" t="s">
        <v>3625</v>
      </c>
      <c r="AD724" s="98">
        <v>6200.6688963210709</v>
      </c>
      <c r="AE724" s="1" t="s">
        <v>5195</v>
      </c>
      <c r="AF724" s="4" t="s">
        <v>5511</v>
      </c>
      <c r="AG724" s="25" t="s">
        <v>1416</v>
      </c>
      <c r="AH724" s="25" t="s">
        <v>3881</v>
      </c>
      <c r="AI724" s="1" t="s">
        <v>3082</v>
      </c>
      <c r="AJ724" s="1" t="s">
        <v>379</v>
      </c>
    </row>
    <row r="725" spans="1:36" ht="126" customHeight="1" x14ac:dyDescent="0.2">
      <c r="A725" s="123">
        <v>724</v>
      </c>
      <c r="B725" s="125" t="s">
        <v>3979</v>
      </c>
      <c r="C725" s="92" t="s">
        <v>5234</v>
      </c>
      <c r="D725" s="162"/>
      <c r="E725" s="108" t="s">
        <v>5235</v>
      </c>
      <c r="F725" s="173" t="s">
        <v>5231</v>
      </c>
      <c r="G725" s="26">
        <v>11</v>
      </c>
      <c r="H725" s="25" t="s">
        <v>1036</v>
      </c>
      <c r="I725" s="25" t="s">
        <v>5236</v>
      </c>
      <c r="J725" s="25" t="s">
        <v>1188</v>
      </c>
      <c r="K725" s="25" t="s">
        <v>5216</v>
      </c>
      <c r="L725" s="45" t="s">
        <v>3899</v>
      </c>
      <c r="M725" s="88">
        <v>-7.5</v>
      </c>
      <c r="N725" s="58" t="s">
        <v>3900</v>
      </c>
      <c r="O725" s="25" t="s">
        <v>285</v>
      </c>
      <c r="P725" s="25" t="s">
        <v>5193</v>
      </c>
      <c r="Q725" s="25" t="s">
        <v>196</v>
      </c>
      <c r="R725" s="25" t="s">
        <v>2560</v>
      </c>
      <c r="S725" s="25" t="s">
        <v>1069</v>
      </c>
      <c r="T725" s="25" t="s">
        <v>632</v>
      </c>
      <c r="U725" s="90" t="s">
        <v>5237</v>
      </c>
      <c r="V725" s="4" t="s">
        <v>5210</v>
      </c>
      <c r="W725" s="25" t="s">
        <v>5211</v>
      </c>
      <c r="X725" s="25" t="s">
        <v>199</v>
      </c>
      <c r="Y725" s="25" t="s">
        <v>2233</v>
      </c>
      <c r="Z725" s="31" t="s">
        <v>634</v>
      </c>
      <c r="AA725" s="31" t="s">
        <v>635</v>
      </c>
      <c r="AB725" s="102" t="s">
        <v>5194</v>
      </c>
      <c r="AC725" s="78" t="s">
        <v>3625</v>
      </c>
      <c r="AD725" s="98">
        <v>7300.1672240802682</v>
      </c>
      <c r="AE725" s="25" t="s">
        <v>5218</v>
      </c>
      <c r="AF725" s="4" t="s">
        <v>5512</v>
      </c>
      <c r="AG725" s="25" t="s">
        <v>1416</v>
      </c>
      <c r="AH725" s="25" t="s">
        <v>3881</v>
      </c>
      <c r="AI725" s="1" t="s">
        <v>3082</v>
      </c>
      <c r="AJ725" s="1" t="s">
        <v>379</v>
      </c>
    </row>
    <row r="726" spans="1:36" ht="126" customHeight="1" x14ac:dyDescent="0.2">
      <c r="A726" s="123">
        <v>725</v>
      </c>
      <c r="B726" s="125" t="s">
        <v>3979</v>
      </c>
      <c r="C726" s="92" t="s">
        <v>5238</v>
      </c>
      <c r="D726" s="162"/>
      <c r="E726" s="108" t="s">
        <v>5239</v>
      </c>
      <c r="F726" s="173" t="s">
        <v>5240</v>
      </c>
      <c r="G726" s="26">
        <v>14</v>
      </c>
      <c r="H726" s="25" t="s">
        <v>1036</v>
      </c>
      <c r="I726" s="25" t="s">
        <v>5241</v>
      </c>
      <c r="J726" s="25" t="s">
        <v>1188</v>
      </c>
      <c r="K726" s="25" t="s">
        <v>5222</v>
      </c>
      <c r="L726" s="45" t="s">
        <v>3226</v>
      </c>
      <c r="M726" s="88">
        <v>-7.5</v>
      </c>
      <c r="N726" s="58" t="s">
        <v>1741</v>
      </c>
      <c r="O726" s="25" t="s">
        <v>285</v>
      </c>
      <c r="P726" s="25" t="s">
        <v>5193</v>
      </c>
      <c r="Q726" s="25" t="s">
        <v>1861</v>
      </c>
      <c r="R726" s="25" t="s">
        <v>2560</v>
      </c>
      <c r="S726" s="25" t="s">
        <v>1069</v>
      </c>
      <c r="T726" s="25" t="s">
        <v>632</v>
      </c>
      <c r="U726" s="90">
        <v>4.2</v>
      </c>
      <c r="V726" s="35" t="s">
        <v>5217</v>
      </c>
      <c r="W726" s="25" t="s">
        <v>5211</v>
      </c>
      <c r="X726" s="25" t="s">
        <v>199</v>
      </c>
      <c r="Y726" s="25" t="s">
        <v>2233</v>
      </c>
      <c r="Z726" s="31" t="s">
        <v>634</v>
      </c>
      <c r="AA726" s="31" t="s">
        <v>635</v>
      </c>
      <c r="AB726" s="102" t="s">
        <v>5194</v>
      </c>
      <c r="AC726" s="78" t="s">
        <v>3625</v>
      </c>
      <c r="AD726" s="98">
        <v>8500</v>
      </c>
      <c r="AE726" s="25" t="s">
        <v>5218</v>
      </c>
      <c r="AF726" s="4" t="s">
        <v>5513</v>
      </c>
      <c r="AG726" s="25" t="s">
        <v>1416</v>
      </c>
      <c r="AH726" s="25" t="s">
        <v>3881</v>
      </c>
      <c r="AI726" s="1" t="s">
        <v>3082</v>
      </c>
      <c r="AJ726" s="1" t="s">
        <v>379</v>
      </c>
    </row>
    <row r="727" spans="1:36" ht="126" customHeight="1" x14ac:dyDescent="0.2">
      <c r="A727" s="123">
        <v>726</v>
      </c>
      <c r="B727" s="125" t="s">
        <v>3979</v>
      </c>
      <c r="C727" s="92" t="s">
        <v>5242</v>
      </c>
      <c r="D727" s="162"/>
      <c r="E727" s="108" t="s">
        <v>5243</v>
      </c>
      <c r="F727" s="173" t="s">
        <v>5231</v>
      </c>
      <c r="G727" s="26">
        <v>17</v>
      </c>
      <c r="H727" s="25" t="s">
        <v>1036</v>
      </c>
      <c r="I727" s="25" t="s">
        <v>5244</v>
      </c>
      <c r="J727" s="25" t="s">
        <v>1188</v>
      </c>
      <c r="K727" s="25" t="s">
        <v>5228</v>
      </c>
      <c r="L727" s="45" t="s">
        <v>3909</v>
      </c>
      <c r="M727" s="88">
        <v>-7.5</v>
      </c>
      <c r="N727" s="58" t="s">
        <v>1349</v>
      </c>
      <c r="O727" s="25" t="s">
        <v>285</v>
      </c>
      <c r="P727" s="25" t="s">
        <v>5193</v>
      </c>
      <c r="Q727" s="1" t="s">
        <v>1861</v>
      </c>
      <c r="R727" s="25" t="s">
        <v>2560</v>
      </c>
      <c r="S727" s="25" t="s">
        <v>1069</v>
      </c>
      <c r="T727" s="25" t="s">
        <v>632</v>
      </c>
      <c r="U727" s="89">
        <v>5.4</v>
      </c>
      <c r="V727" s="4" t="s">
        <v>5223</v>
      </c>
      <c r="W727" s="25" t="s">
        <v>5211</v>
      </c>
      <c r="X727" s="25" t="s">
        <v>199</v>
      </c>
      <c r="Y727" s="25" t="s">
        <v>2233</v>
      </c>
      <c r="Z727" s="31" t="s">
        <v>634</v>
      </c>
      <c r="AA727" s="31" t="s">
        <v>635</v>
      </c>
      <c r="AB727" s="102" t="s">
        <v>5194</v>
      </c>
      <c r="AC727" s="78" t="s">
        <v>3625</v>
      </c>
      <c r="AD727" s="98">
        <v>9399.6655518394655</v>
      </c>
      <c r="AE727" s="25" t="s">
        <v>5224</v>
      </c>
      <c r="AF727" s="4" t="s">
        <v>5279</v>
      </c>
      <c r="AG727" s="25" t="s">
        <v>1416</v>
      </c>
      <c r="AH727" s="25" t="s">
        <v>3881</v>
      </c>
      <c r="AI727" s="1" t="s">
        <v>3082</v>
      </c>
      <c r="AJ727" s="1" t="s">
        <v>379</v>
      </c>
    </row>
    <row r="728" spans="1:36" ht="126" customHeight="1" x14ac:dyDescent="0.2">
      <c r="A728" s="123">
        <v>730</v>
      </c>
      <c r="B728" s="125" t="s">
        <v>3979</v>
      </c>
      <c r="C728" s="92" t="s">
        <v>3882</v>
      </c>
      <c r="D728" s="162"/>
      <c r="E728" s="108" t="s">
        <v>3883</v>
      </c>
      <c r="F728" s="173" t="s">
        <v>5245</v>
      </c>
      <c r="G728" s="26">
        <v>6</v>
      </c>
      <c r="H728" s="25" t="s">
        <v>1036</v>
      </c>
      <c r="I728" s="1" t="s">
        <v>5192</v>
      </c>
      <c r="J728" s="25" t="s">
        <v>1188</v>
      </c>
      <c r="K728" s="25" t="s">
        <v>194</v>
      </c>
      <c r="L728" s="45" t="s">
        <v>221</v>
      </c>
      <c r="M728" s="71">
        <v>28.5</v>
      </c>
      <c r="N728" s="58" t="s">
        <v>195</v>
      </c>
      <c r="O728" s="25" t="s">
        <v>285</v>
      </c>
      <c r="P728" s="25" t="s">
        <v>5193</v>
      </c>
      <c r="Q728" s="25" t="s">
        <v>196</v>
      </c>
      <c r="R728" s="25" t="s">
        <v>2560</v>
      </c>
      <c r="S728" s="25" t="s">
        <v>1069</v>
      </c>
      <c r="T728" s="25" t="s">
        <v>632</v>
      </c>
      <c r="U728" s="90" t="s">
        <v>154</v>
      </c>
      <c r="V728" s="25" t="s">
        <v>155</v>
      </c>
      <c r="W728" s="1" t="s">
        <v>4728</v>
      </c>
      <c r="X728" s="25" t="s">
        <v>199</v>
      </c>
      <c r="Y728" s="25" t="s">
        <v>200</v>
      </c>
      <c r="Z728" s="31" t="s">
        <v>634</v>
      </c>
      <c r="AA728" s="31" t="s">
        <v>635</v>
      </c>
      <c r="AB728" s="102" t="s">
        <v>5194</v>
      </c>
      <c r="AC728" s="78" t="s">
        <v>3625</v>
      </c>
      <c r="AD728" s="98">
        <v>4900</v>
      </c>
      <c r="AE728" s="1" t="s">
        <v>5195</v>
      </c>
      <c r="AF728" s="4" t="s">
        <v>5514</v>
      </c>
      <c r="AG728" s="25" t="s">
        <v>1416</v>
      </c>
      <c r="AH728" s="25" t="s">
        <v>3881</v>
      </c>
      <c r="AI728" s="1" t="s">
        <v>3082</v>
      </c>
      <c r="AJ728" s="1" t="s">
        <v>379</v>
      </c>
    </row>
    <row r="729" spans="1:36" ht="126" customHeight="1" x14ac:dyDescent="0.2">
      <c r="A729" s="123">
        <v>731</v>
      </c>
      <c r="B729" s="125" t="s">
        <v>3979</v>
      </c>
      <c r="C729" s="92" t="s">
        <v>3884</v>
      </c>
      <c r="D729" s="162"/>
      <c r="E729" s="108" t="s">
        <v>3885</v>
      </c>
      <c r="F729" s="173" t="s">
        <v>5245</v>
      </c>
      <c r="G729" s="26">
        <v>6</v>
      </c>
      <c r="H729" s="25" t="s">
        <v>1036</v>
      </c>
      <c r="I729" s="1" t="s">
        <v>5199</v>
      </c>
      <c r="J729" s="25" t="s">
        <v>1188</v>
      </c>
      <c r="K729" s="25" t="s">
        <v>1480</v>
      </c>
      <c r="L729" s="45" t="s">
        <v>284</v>
      </c>
      <c r="M729" s="71">
        <v>28.5</v>
      </c>
      <c r="N729" s="58" t="s">
        <v>353</v>
      </c>
      <c r="O729" s="25" t="s">
        <v>285</v>
      </c>
      <c r="P729" s="25" t="s">
        <v>5193</v>
      </c>
      <c r="Q729" s="25" t="s">
        <v>196</v>
      </c>
      <c r="R729" s="25" t="s">
        <v>2560</v>
      </c>
      <c r="S729" s="25" t="s">
        <v>1069</v>
      </c>
      <c r="T729" s="25" t="s">
        <v>632</v>
      </c>
      <c r="U729" s="90" t="s">
        <v>154</v>
      </c>
      <c r="V729" s="25" t="s">
        <v>155</v>
      </c>
      <c r="W729" s="1" t="s">
        <v>4728</v>
      </c>
      <c r="X729" s="25" t="s">
        <v>199</v>
      </c>
      <c r="Y729" s="25" t="s">
        <v>171</v>
      </c>
      <c r="Z729" s="31" t="s">
        <v>634</v>
      </c>
      <c r="AA729" s="31" t="s">
        <v>635</v>
      </c>
      <c r="AB729" s="102" t="s">
        <v>5194</v>
      </c>
      <c r="AC729" s="78" t="s">
        <v>3625</v>
      </c>
      <c r="AD729" s="98">
        <v>5100.3344481605354</v>
      </c>
      <c r="AE729" s="1" t="s">
        <v>5195</v>
      </c>
      <c r="AF729" s="4" t="s">
        <v>5515</v>
      </c>
      <c r="AG729" s="25" t="s">
        <v>1416</v>
      </c>
      <c r="AH729" s="25" t="s">
        <v>3881</v>
      </c>
      <c r="AI729" s="1" t="s">
        <v>3082</v>
      </c>
      <c r="AJ729" s="1" t="s">
        <v>379</v>
      </c>
    </row>
    <row r="730" spans="1:36" ht="126" customHeight="1" x14ac:dyDescent="0.2">
      <c r="A730" s="123">
        <v>732</v>
      </c>
      <c r="B730" s="125" t="s">
        <v>3979</v>
      </c>
      <c r="C730" s="92" t="s">
        <v>3886</v>
      </c>
      <c r="D730" s="162"/>
      <c r="E730" s="108" t="s">
        <v>3887</v>
      </c>
      <c r="F730" s="173" t="s">
        <v>5245</v>
      </c>
      <c r="G730" s="26" t="s">
        <v>3888</v>
      </c>
      <c r="H730" s="25" t="s">
        <v>1036</v>
      </c>
      <c r="I730" s="25" t="s">
        <v>3889</v>
      </c>
      <c r="J730" s="25" t="s">
        <v>1188</v>
      </c>
      <c r="K730" s="1" t="s">
        <v>5204</v>
      </c>
      <c r="L730" s="45" t="s">
        <v>3890</v>
      </c>
      <c r="M730" s="71">
        <v>28.5</v>
      </c>
      <c r="N730" s="58" t="s">
        <v>3891</v>
      </c>
      <c r="O730" s="25" t="s">
        <v>285</v>
      </c>
      <c r="P730" s="1" t="s">
        <v>5193</v>
      </c>
      <c r="Q730" s="25" t="s">
        <v>196</v>
      </c>
      <c r="R730" s="25" t="s">
        <v>2560</v>
      </c>
      <c r="S730" s="25" t="s">
        <v>1069</v>
      </c>
      <c r="T730" s="25" t="s">
        <v>632</v>
      </c>
      <c r="U730" s="118" t="s">
        <v>89</v>
      </c>
      <c r="V730" s="4" t="s">
        <v>5246</v>
      </c>
      <c r="W730" s="25" t="s">
        <v>4729</v>
      </c>
      <c r="X730" s="25" t="s">
        <v>199</v>
      </c>
      <c r="Y730" s="25" t="s">
        <v>653</v>
      </c>
      <c r="Z730" s="31" t="s">
        <v>634</v>
      </c>
      <c r="AA730" s="31" t="s">
        <v>635</v>
      </c>
      <c r="AB730" s="102" t="s">
        <v>5194</v>
      </c>
      <c r="AC730" s="78" t="s">
        <v>3625</v>
      </c>
      <c r="AD730" s="98">
        <v>5833.6120401337794</v>
      </c>
      <c r="AE730" s="1" t="s">
        <v>5195</v>
      </c>
      <c r="AF730" s="4" t="s">
        <v>5516</v>
      </c>
      <c r="AG730" s="25" t="s">
        <v>1416</v>
      </c>
      <c r="AH730" s="25" t="s">
        <v>3881</v>
      </c>
      <c r="AI730" s="1" t="s">
        <v>3082</v>
      </c>
      <c r="AJ730" s="1" t="s">
        <v>379</v>
      </c>
    </row>
    <row r="731" spans="1:36" ht="126" customHeight="1" x14ac:dyDescent="0.2">
      <c r="A731" s="123">
        <v>733</v>
      </c>
      <c r="B731" s="125" t="s">
        <v>3979</v>
      </c>
      <c r="C731" s="92" t="s">
        <v>3892</v>
      </c>
      <c r="D731" s="162"/>
      <c r="E731" s="108" t="s">
        <v>3893</v>
      </c>
      <c r="F731" s="173" t="s">
        <v>5245</v>
      </c>
      <c r="G731" s="26" t="s">
        <v>3888</v>
      </c>
      <c r="H731" s="25" t="s">
        <v>1036</v>
      </c>
      <c r="I731" s="25" t="s">
        <v>3894</v>
      </c>
      <c r="J731" s="25" t="s">
        <v>1188</v>
      </c>
      <c r="K731" s="25" t="s">
        <v>5233</v>
      </c>
      <c r="L731" s="45" t="s">
        <v>2258</v>
      </c>
      <c r="M731" s="71">
        <v>28.5</v>
      </c>
      <c r="N731" s="58" t="s">
        <v>1593</v>
      </c>
      <c r="O731" s="25" t="s">
        <v>285</v>
      </c>
      <c r="P731" s="25" t="s">
        <v>5193</v>
      </c>
      <c r="Q731" s="25" t="s">
        <v>196</v>
      </c>
      <c r="R731" s="25" t="s">
        <v>2560</v>
      </c>
      <c r="S731" s="25" t="s">
        <v>1069</v>
      </c>
      <c r="T731" s="25" t="s">
        <v>632</v>
      </c>
      <c r="U731" s="118" t="s">
        <v>89</v>
      </c>
      <c r="V731" s="35" t="s">
        <v>5246</v>
      </c>
      <c r="W731" s="25" t="s">
        <v>4729</v>
      </c>
      <c r="X731" s="25" t="s">
        <v>199</v>
      </c>
      <c r="Y731" s="25" t="s">
        <v>2233</v>
      </c>
      <c r="Z731" s="31" t="s">
        <v>634</v>
      </c>
      <c r="AA731" s="31" t="s">
        <v>635</v>
      </c>
      <c r="AB731" s="102" t="s">
        <v>5194</v>
      </c>
      <c r="AC731" s="78" t="s">
        <v>3625</v>
      </c>
      <c r="AD731" s="98">
        <v>6200.6688963210709</v>
      </c>
      <c r="AE731" s="1" t="s">
        <v>5195</v>
      </c>
      <c r="AF731" s="4" t="s">
        <v>5517</v>
      </c>
      <c r="AG731" s="25" t="s">
        <v>1416</v>
      </c>
      <c r="AH731" s="25" t="s">
        <v>3881</v>
      </c>
      <c r="AI731" s="1" t="s">
        <v>3082</v>
      </c>
      <c r="AJ731" s="1" t="s">
        <v>379</v>
      </c>
    </row>
    <row r="732" spans="1:36" ht="126" customHeight="1" x14ac:dyDescent="0.2">
      <c r="A732" s="123">
        <v>734</v>
      </c>
      <c r="B732" s="125" t="s">
        <v>3979</v>
      </c>
      <c r="C732" s="92" t="s">
        <v>3895</v>
      </c>
      <c r="D732" s="162"/>
      <c r="E732" s="108" t="s">
        <v>3896</v>
      </c>
      <c r="F732" s="173" t="s">
        <v>5245</v>
      </c>
      <c r="G732" s="26">
        <v>11</v>
      </c>
      <c r="H732" s="25" t="s">
        <v>1036</v>
      </c>
      <c r="I732" s="25" t="s">
        <v>5247</v>
      </c>
      <c r="J732" s="25" t="s">
        <v>1188</v>
      </c>
      <c r="K732" s="1" t="s">
        <v>5209</v>
      </c>
      <c r="L732" s="45" t="s">
        <v>2258</v>
      </c>
      <c r="M732" s="71">
        <v>28.5</v>
      </c>
      <c r="N732" s="58" t="s">
        <v>1593</v>
      </c>
      <c r="O732" s="25" t="s">
        <v>285</v>
      </c>
      <c r="P732" s="1" t="s">
        <v>5193</v>
      </c>
      <c r="Q732" s="25" t="s">
        <v>196</v>
      </c>
      <c r="R732" s="25" t="s">
        <v>2560</v>
      </c>
      <c r="S732" s="25" t="s">
        <v>1069</v>
      </c>
      <c r="T732" s="25" t="s">
        <v>632</v>
      </c>
      <c r="U732" s="89">
        <v>3.3</v>
      </c>
      <c r="V732" s="4" t="s">
        <v>5248</v>
      </c>
      <c r="W732" s="1" t="s">
        <v>5211</v>
      </c>
      <c r="X732" s="25" t="s">
        <v>199</v>
      </c>
      <c r="Y732" s="25" t="s">
        <v>200</v>
      </c>
      <c r="Z732" s="31" t="s">
        <v>634</v>
      </c>
      <c r="AA732" s="31" t="s">
        <v>635</v>
      </c>
      <c r="AB732" s="102" t="s">
        <v>5194</v>
      </c>
      <c r="AC732" s="78" t="s">
        <v>3625</v>
      </c>
      <c r="AD732" s="98">
        <v>6700.6688963210709</v>
      </c>
      <c r="AE732" s="25" t="s">
        <v>5212</v>
      </c>
      <c r="AF732" s="4" t="s">
        <v>5518</v>
      </c>
      <c r="AG732" s="25" t="s">
        <v>1416</v>
      </c>
      <c r="AH732" s="25" t="s">
        <v>3881</v>
      </c>
      <c r="AI732" s="1" t="s">
        <v>3082</v>
      </c>
      <c r="AJ732" s="1" t="s">
        <v>379</v>
      </c>
    </row>
    <row r="733" spans="1:36" ht="126" customHeight="1" x14ac:dyDescent="0.2">
      <c r="A733" s="123">
        <v>735</v>
      </c>
      <c r="B733" s="125" t="s">
        <v>3979</v>
      </c>
      <c r="C733" s="92" t="s">
        <v>3897</v>
      </c>
      <c r="D733" s="162"/>
      <c r="E733" s="108" t="s">
        <v>3898</v>
      </c>
      <c r="F733" s="173" t="s">
        <v>5245</v>
      </c>
      <c r="G733" s="26">
        <v>11</v>
      </c>
      <c r="H733" s="25" t="s">
        <v>1036</v>
      </c>
      <c r="I733" s="25" t="s">
        <v>5236</v>
      </c>
      <c r="J733" s="25" t="s">
        <v>1188</v>
      </c>
      <c r="K733" s="25" t="s">
        <v>5216</v>
      </c>
      <c r="L733" s="45" t="s">
        <v>3899</v>
      </c>
      <c r="M733" s="71">
        <v>28.5</v>
      </c>
      <c r="N733" s="58" t="s">
        <v>3900</v>
      </c>
      <c r="O733" s="25" t="s">
        <v>285</v>
      </c>
      <c r="P733" s="25" t="s">
        <v>5193</v>
      </c>
      <c r="Q733" s="25" t="s">
        <v>196</v>
      </c>
      <c r="R733" s="25" t="s">
        <v>2560</v>
      </c>
      <c r="S733" s="25" t="s">
        <v>1069</v>
      </c>
      <c r="T733" s="25" t="s">
        <v>632</v>
      </c>
      <c r="U733" s="89">
        <v>3.3</v>
      </c>
      <c r="V733" s="4" t="s">
        <v>5248</v>
      </c>
      <c r="W733" s="25" t="s">
        <v>5211</v>
      </c>
      <c r="X733" s="25" t="s">
        <v>199</v>
      </c>
      <c r="Y733" s="25" t="s">
        <v>2233</v>
      </c>
      <c r="Z733" s="31" t="s">
        <v>634</v>
      </c>
      <c r="AA733" s="31" t="s">
        <v>635</v>
      </c>
      <c r="AB733" s="102" t="s">
        <v>5194</v>
      </c>
      <c r="AC733" s="78" t="s">
        <v>3625</v>
      </c>
      <c r="AD733" s="98">
        <v>7300.1672240802682</v>
      </c>
      <c r="AE733" s="25" t="s">
        <v>5218</v>
      </c>
      <c r="AF733" s="4" t="s">
        <v>5519</v>
      </c>
      <c r="AG733" s="25" t="s">
        <v>1416</v>
      </c>
      <c r="AH733" s="25" t="s">
        <v>3881</v>
      </c>
      <c r="AI733" s="1" t="s">
        <v>3082</v>
      </c>
      <c r="AJ733" s="1" t="s">
        <v>379</v>
      </c>
    </row>
    <row r="734" spans="1:36" ht="126" customHeight="1" x14ac:dyDescent="0.2">
      <c r="A734" s="123">
        <v>736</v>
      </c>
      <c r="B734" s="125" t="s">
        <v>3979</v>
      </c>
      <c r="C734" s="92" t="s">
        <v>3901</v>
      </c>
      <c r="D734" s="162"/>
      <c r="E734" s="108" t="s">
        <v>3902</v>
      </c>
      <c r="F734" s="173" t="s">
        <v>5245</v>
      </c>
      <c r="G734" s="26">
        <v>14</v>
      </c>
      <c r="H734" s="25" t="s">
        <v>1036</v>
      </c>
      <c r="I734" s="25" t="s">
        <v>5215</v>
      </c>
      <c r="J734" s="25" t="s">
        <v>1188</v>
      </c>
      <c r="K734" s="25" t="s">
        <v>5216</v>
      </c>
      <c r="L734" s="45" t="s">
        <v>3899</v>
      </c>
      <c r="M734" s="71">
        <v>28.5</v>
      </c>
      <c r="N734" s="58" t="s">
        <v>3900</v>
      </c>
      <c r="O734" s="25" t="s">
        <v>285</v>
      </c>
      <c r="P734" s="1" t="s">
        <v>5193</v>
      </c>
      <c r="Q734" s="25" t="s">
        <v>1861</v>
      </c>
      <c r="R734" s="25" t="s">
        <v>2560</v>
      </c>
      <c r="S734" s="25" t="s">
        <v>1069</v>
      </c>
      <c r="T734" s="25" t="s">
        <v>632</v>
      </c>
      <c r="U734" s="89">
        <v>4.4000000000000004</v>
      </c>
      <c r="V734" s="4" t="s">
        <v>5249</v>
      </c>
      <c r="W734" s="25" t="s">
        <v>5211</v>
      </c>
      <c r="X734" s="25" t="s">
        <v>199</v>
      </c>
      <c r="Y734" s="25" t="s">
        <v>200</v>
      </c>
      <c r="Z734" s="31" t="s">
        <v>634</v>
      </c>
      <c r="AA734" s="31" t="s">
        <v>635</v>
      </c>
      <c r="AB734" s="102" t="s">
        <v>5194</v>
      </c>
      <c r="AC734" s="78" t="s">
        <v>3625</v>
      </c>
      <c r="AD734" s="98">
        <v>7800.1672240802682</v>
      </c>
      <c r="AE734" s="1" t="s">
        <v>5218</v>
      </c>
      <c r="AF734" s="4" t="s">
        <v>5520</v>
      </c>
      <c r="AG734" s="25" t="s">
        <v>1416</v>
      </c>
      <c r="AH734" s="25" t="s">
        <v>3881</v>
      </c>
      <c r="AI734" s="1" t="s">
        <v>3082</v>
      </c>
      <c r="AJ734" s="1" t="s">
        <v>379</v>
      </c>
    </row>
    <row r="735" spans="1:36" ht="126" customHeight="1" x14ac:dyDescent="0.2">
      <c r="A735" s="123">
        <v>737</v>
      </c>
      <c r="B735" s="125" t="s">
        <v>3979</v>
      </c>
      <c r="C735" s="92" t="s">
        <v>3903</v>
      </c>
      <c r="D735" s="162"/>
      <c r="E735" s="108" t="s">
        <v>3904</v>
      </c>
      <c r="F735" s="173" t="s">
        <v>5245</v>
      </c>
      <c r="G735" s="26">
        <v>14</v>
      </c>
      <c r="H735" s="25" t="s">
        <v>1036</v>
      </c>
      <c r="I735" s="25" t="s">
        <v>5241</v>
      </c>
      <c r="J735" s="25" t="s">
        <v>1188</v>
      </c>
      <c r="K735" s="25" t="s">
        <v>5222</v>
      </c>
      <c r="L735" s="45" t="s">
        <v>3226</v>
      </c>
      <c r="M735" s="71">
        <v>28.5</v>
      </c>
      <c r="N735" s="58" t="s">
        <v>1741</v>
      </c>
      <c r="O735" s="25" t="s">
        <v>285</v>
      </c>
      <c r="P735" s="25" t="s">
        <v>5193</v>
      </c>
      <c r="Q735" s="25" t="s">
        <v>1861</v>
      </c>
      <c r="R735" s="25" t="s">
        <v>2560</v>
      </c>
      <c r="S735" s="25" t="s">
        <v>1069</v>
      </c>
      <c r="T735" s="25" t="s">
        <v>632</v>
      </c>
      <c r="U735" s="89">
        <v>4.4000000000000004</v>
      </c>
      <c r="V735" s="4" t="s">
        <v>5249</v>
      </c>
      <c r="W735" s="25" t="s">
        <v>5211</v>
      </c>
      <c r="X735" s="25" t="s">
        <v>199</v>
      </c>
      <c r="Y735" s="25" t="s">
        <v>2233</v>
      </c>
      <c r="Z735" s="31" t="s">
        <v>634</v>
      </c>
      <c r="AA735" s="31" t="s">
        <v>635</v>
      </c>
      <c r="AB735" s="102" t="s">
        <v>5194</v>
      </c>
      <c r="AC735" s="78" t="s">
        <v>3625</v>
      </c>
      <c r="AD735" s="98">
        <v>8500</v>
      </c>
      <c r="AE735" s="25" t="s">
        <v>5218</v>
      </c>
      <c r="AF735" s="4" t="s">
        <v>5521</v>
      </c>
      <c r="AG735" s="25" t="s">
        <v>1416</v>
      </c>
      <c r="AH735" s="25" t="s">
        <v>3881</v>
      </c>
      <c r="AI735" s="1" t="s">
        <v>3082</v>
      </c>
      <c r="AJ735" s="1" t="s">
        <v>379</v>
      </c>
    </row>
    <row r="736" spans="1:36" ht="126" customHeight="1" x14ac:dyDescent="0.2">
      <c r="A736" s="123">
        <v>738</v>
      </c>
      <c r="B736" s="125" t="s">
        <v>3979</v>
      </c>
      <c r="C736" s="92" t="s">
        <v>3905</v>
      </c>
      <c r="D736" s="162"/>
      <c r="E736" s="108" t="s">
        <v>3906</v>
      </c>
      <c r="F736" s="173" t="s">
        <v>5245</v>
      </c>
      <c r="G736" s="26">
        <v>17</v>
      </c>
      <c r="H736" s="25" t="s">
        <v>1036</v>
      </c>
      <c r="I736" s="25" t="s">
        <v>5221</v>
      </c>
      <c r="J736" s="25" t="s">
        <v>1188</v>
      </c>
      <c r="K736" s="25" t="s">
        <v>5222</v>
      </c>
      <c r="L736" s="45" t="s">
        <v>3226</v>
      </c>
      <c r="M736" s="71">
        <v>28.5</v>
      </c>
      <c r="N736" s="58" t="s">
        <v>1741</v>
      </c>
      <c r="O736" s="25" t="s">
        <v>285</v>
      </c>
      <c r="P736" s="1" t="s">
        <v>5193</v>
      </c>
      <c r="Q736" s="1" t="s">
        <v>1861</v>
      </c>
      <c r="R736" s="25" t="s">
        <v>2560</v>
      </c>
      <c r="S736" s="25" t="s">
        <v>1069</v>
      </c>
      <c r="T736" s="25" t="s">
        <v>632</v>
      </c>
      <c r="U736" s="89">
        <v>5.6</v>
      </c>
      <c r="V736" s="4" t="s">
        <v>5250</v>
      </c>
      <c r="W736" s="25" t="s">
        <v>5211</v>
      </c>
      <c r="X736" s="25" t="s">
        <v>199</v>
      </c>
      <c r="Y736" s="25" t="s">
        <v>200</v>
      </c>
      <c r="Z736" s="31" t="s">
        <v>634</v>
      </c>
      <c r="AA736" s="31" t="s">
        <v>635</v>
      </c>
      <c r="AB736" s="102" t="s">
        <v>5194</v>
      </c>
      <c r="AC736" s="78" t="s">
        <v>3625</v>
      </c>
      <c r="AD736" s="98">
        <v>8900.5016722408036</v>
      </c>
      <c r="AE736" s="1" t="s">
        <v>5224</v>
      </c>
      <c r="AF736" s="4" t="s">
        <v>5522</v>
      </c>
      <c r="AG736" s="25" t="s">
        <v>1416</v>
      </c>
      <c r="AH736" s="25" t="s">
        <v>3881</v>
      </c>
      <c r="AI736" s="1" t="s">
        <v>3082</v>
      </c>
      <c r="AJ736" s="1" t="s">
        <v>379</v>
      </c>
    </row>
    <row r="737" spans="1:36" ht="126" customHeight="1" x14ac:dyDescent="0.2">
      <c r="A737" s="123">
        <v>739</v>
      </c>
      <c r="B737" s="125" t="s">
        <v>3979</v>
      </c>
      <c r="C737" s="92" t="s">
        <v>3907</v>
      </c>
      <c r="D737" s="162"/>
      <c r="E737" s="108" t="s">
        <v>3908</v>
      </c>
      <c r="F737" s="173" t="s">
        <v>5245</v>
      </c>
      <c r="G737" s="26">
        <v>17</v>
      </c>
      <c r="H737" s="25" t="s">
        <v>1036</v>
      </c>
      <c r="I737" s="25" t="s">
        <v>5244</v>
      </c>
      <c r="J737" s="25" t="s">
        <v>1188</v>
      </c>
      <c r="K737" s="25" t="s">
        <v>5228</v>
      </c>
      <c r="L737" s="45" t="s">
        <v>3909</v>
      </c>
      <c r="M737" s="71">
        <v>28.5</v>
      </c>
      <c r="N737" s="58" t="s">
        <v>1349</v>
      </c>
      <c r="O737" s="25" t="s">
        <v>285</v>
      </c>
      <c r="P737" s="25" t="s">
        <v>5193</v>
      </c>
      <c r="Q737" s="1" t="s">
        <v>1861</v>
      </c>
      <c r="R737" s="25" t="s">
        <v>2560</v>
      </c>
      <c r="S737" s="25" t="s">
        <v>1069</v>
      </c>
      <c r="T737" s="25" t="s">
        <v>632</v>
      </c>
      <c r="U737" s="89">
        <v>5.6</v>
      </c>
      <c r="V737" s="4" t="s">
        <v>5250</v>
      </c>
      <c r="W737" s="25" t="s">
        <v>5211</v>
      </c>
      <c r="X737" s="25" t="s">
        <v>199</v>
      </c>
      <c r="Y737" s="25" t="s">
        <v>2233</v>
      </c>
      <c r="Z737" s="31" t="s">
        <v>634</v>
      </c>
      <c r="AA737" s="31" t="s">
        <v>635</v>
      </c>
      <c r="AB737" s="102" t="s">
        <v>5194</v>
      </c>
      <c r="AC737" s="78" t="s">
        <v>3625</v>
      </c>
      <c r="AD737" s="98">
        <v>9399.6655518394655</v>
      </c>
      <c r="AE737" s="25" t="s">
        <v>5224</v>
      </c>
      <c r="AF737" s="4" t="s">
        <v>5523</v>
      </c>
      <c r="AG737" s="25" t="s">
        <v>1416</v>
      </c>
      <c r="AH737" s="25" t="s">
        <v>3881</v>
      </c>
      <c r="AI737" s="1" t="s">
        <v>3082</v>
      </c>
      <c r="AJ737" s="1" t="s">
        <v>379</v>
      </c>
    </row>
    <row r="738" spans="1:36" ht="126" customHeight="1" x14ac:dyDescent="0.2">
      <c r="A738" s="123">
        <v>740</v>
      </c>
      <c r="B738" s="125" t="s">
        <v>3979</v>
      </c>
      <c r="C738" s="92" t="s">
        <v>3910</v>
      </c>
      <c r="D738" s="162"/>
      <c r="E738" s="108" t="s">
        <v>3911</v>
      </c>
      <c r="F738" s="173" t="s">
        <v>5245</v>
      </c>
      <c r="G738" s="26">
        <v>20</v>
      </c>
      <c r="H738" s="25" t="s">
        <v>1036</v>
      </c>
      <c r="I738" s="25" t="s">
        <v>5227</v>
      </c>
      <c r="J738" s="25" t="s">
        <v>1188</v>
      </c>
      <c r="K738" s="25" t="s">
        <v>5228</v>
      </c>
      <c r="L738" s="45" t="s">
        <v>3909</v>
      </c>
      <c r="M738" s="71">
        <v>28.5</v>
      </c>
      <c r="N738" s="55" t="s">
        <v>1349</v>
      </c>
      <c r="O738" s="25" t="s">
        <v>285</v>
      </c>
      <c r="P738" s="1" t="s">
        <v>5193</v>
      </c>
      <c r="Q738" s="1" t="s">
        <v>1861</v>
      </c>
      <c r="R738" s="25" t="s">
        <v>2560</v>
      </c>
      <c r="S738" s="25" t="s">
        <v>1069</v>
      </c>
      <c r="T738" s="25" t="s">
        <v>632</v>
      </c>
      <c r="U738" s="90">
        <v>5.6</v>
      </c>
      <c r="V738" s="25" t="s">
        <v>5250</v>
      </c>
      <c r="W738" s="25" t="s">
        <v>5211</v>
      </c>
      <c r="X738" s="25" t="s">
        <v>199</v>
      </c>
      <c r="Y738" s="25" t="s">
        <v>653</v>
      </c>
      <c r="Z738" s="31" t="s">
        <v>634</v>
      </c>
      <c r="AA738" s="31" t="s">
        <v>635</v>
      </c>
      <c r="AB738" s="102" t="s">
        <v>5194</v>
      </c>
      <c r="AC738" s="78" t="s">
        <v>3625</v>
      </c>
      <c r="AD738" s="98">
        <v>10300.167224080267</v>
      </c>
      <c r="AE738" s="1" t="s">
        <v>5224</v>
      </c>
      <c r="AF738" s="4" t="s">
        <v>5524</v>
      </c>
      <c r="AG738" s="25" t="s">
        <v>1416</v>
      </c>
      <c r="AH738" s="25" t="s">
        <v>3881</v>
      </c>
      <c r="AI738" s="1" t="s">
        <v>3082</v>
      </c>
      <c r="AJ738" s="1" t="s">
        <v>379</v>
      </c>
    </row>
    <row r="739" spans="1:36" ht="126" customHeight="1" x14ac:dyDescent="0.2">
      <c r="A739" s="123">
        <v>741</v>
      </c>
      <c r="B739" s="128" t="s">
        <v>843</v>
      </c>
      <c r="C739" s="2" t="s">
        <v>4012</v>
      </c>
      <c r="D739" s="163"/>
      <c r="E739" s="181" t="s">
        <v>3916</v>
      </c>
      <c r="F739" s="173" t="s">
        <v>3912</v>
      </c>
      <c r="G739" s="26">
        <v>10</v>
      </c>
      <c r="H739" s="25" t="s">
        <v>162</v>
      </c>
      <c r="I739" s="25" t="s">
        <v>3982</v>
      </c>
      <c r="J739" s="25" t="s">
        <v>350</v>
      </c>
      <c r="K739" s="25" t="s">
        <v>3917</v>
      </c>
      <c r="L739" s="45" t="s">
        <v>3918</v>
      </c>
      <c r="M739" s="51">
        <v>-9</v>
      </c>
      <c r="N739" s="58" t="s">
        <v>3919</v>
      </c>
      <c r="O739" s="1" t="s">
        <v>3984</v>
      </c>
      <c r="P739" s="1" t="s">
        <v>3985</v>
      </c>
      <c r="Q739" s="25" t="s">
        <v>3986</v>
      </c>
      <c r="R739" s="25" t="s">
        <v>820</v>
      </c>
      <c r="S739" s="25" t="s">
        <v>1069</v>
      </c>
      <c r="T739" s="25" t="s">
        <v>632</v>
      </c>
      <c r="U739" s="90" t="s">
        <v>3990</v>
      </c>
      <c r="V739" s="25" t="s">
        <v>3991</v>
      </c>
      <c r="W739" s="25" t="s">
        <v>3920</v>
      </c>
      <c r="X739" s="25" t="s">
        <v>170</v>
      </c>
      <c r="Y739" s="25" t="s">
        <v>3921</v>
      </c>
      <c r="Z739" s="31" t="s">
        <v>634</v>
      </c>
      <c r="AA739" s="31" t="s">
        <v>635</v>
      </c>
      <c r="AB739" s="101" t="s">
        <v>3914</v>
      </c>
      <c r="AC739" s="25" t="s">
        <v>3625</v>
      </c>
      <c r="AD739" s="98">
        <v>8083.6120401337794</v>
      </c>
      <c r="AE739" s="25" t="s">
        <v>395</v>
      </c>
      <c r="AF739" s="4" t="s">
        <v>5525</v>
      </c>
      <c r="AG739" s="25" t="s">
        <v>3915</v>
      </c>
      <c r="AH739" s="25" t="s">
        <v>846</v>
      </c>
      <c r="AI739" s="1" t="s">
        <v>3082</v>
      </c>
      <c r="AJ739" s="1" t="s">
        <v>379</v>
      </c>
    </row>
    <row r="740" spans="1:36" ht="126" customHeight="1" x14ac:dyDescent="0.2">
      <c r="A740" s="123">
        <v>742</v>
      </c>
      <c r="B740" s="128" t="s">
        <v>843</v>
      </c>
      <c r="C740" s="2" t="s">
        <v>4013</v>
      </c>
      <c r="D740" s="163"/>
      <c r="E740" s="108" t="s">
        <v>3922</v>
      </c>
      <c r="F740" s="173" t="s">
        <v>3912</v>
      </c>
      <c r="G740" s="26">
        <v>14</v>
      </c>
      <c r="H740" s="25" t="s">
        <v>162</v>
      </c>
      <c r="I740" s="25" t="s">
        <v>3983</v>
      </c>
      <c r="J740" s="25" t="s">
        <v>350</v>
      </c>
      <c r="K740" s="25" t="s">
        <v>3923</v>
      </c>
      <c r="L740" s="45" t="s">
        <v>3924</v>
      </c>
      <c r="M740" s="51">
        <v>-9</v>
      </c>
      <c r="N740" s="58" t="s">
        <v>3925</v>
      </c>
      <c r="O740" s="1" t="s">
        <v>3984</v>
      </c>
      <c r="P740" s="1" t="s">
        <v>3985</v>
      </c>
      <c r="Q740" s="25" t="s">
        <v>3987</v>
      </c>
      <c r="R740" s="25" t="s">
        <v>820</v>
      </c>
      <c r="S740" s="25" t="s">
        <v>1069</v>
      </c>
      <c r="T740" s="25" t="s">
        <v>632</v>
      </c>
      <c r="U740" s="90" t="s">
        <v>3992</v>
      </c>
      <c r="V740" s="25" t="s">
        <v>3993</v>
      </c>
      <c r="W740" s="25" t="s">
        <v>3926</v>
      </c>
      <c r="X740" s="25" t="s">
        <v>170</v>
      </c>
      <c r="Y740" s="25" t="s">
        <v>3450</v>
      </c>
      <c r="Z740" s="31" t="s">
        <v>634</v>
      </c>
      <c r="AA740" s="31" t="s">
        <v>635</v>
      </c>
      <c r="AB740" s="101" t="s">
        <v>3914</v>
      </c>
      <c r="AC740" s="25" t="s">
        <v>3625</v>
      </c>
      <c r="AD740" s="98">
        <v>10208.19397993311</v>
      </c>
      <c r="AE740" s="25" t="s">
        <v>395</v>
      </c>
      <c r="AF740" s="4" t="s">
        <v>5526</v>
      </c>
      <c r="AG740" s="25" t="s">
        <v>3915</v>
      </c>
      <c r="AH740" s="25" t="s">
        <v>846</v>
      </c>
      <c r="AI740" s="1" t="s">
        <v>3082</v>
      </c>
      <c r="AJ740" s="1" t="s">
        <v>379</v>
      </c>
    </row>
    <row r="741" spans="1:36" ht="126" customHeight="1" x14ac:dyDescent="0.2">
      <c r="A741" s="123">
        <v>743</v>
      </c>
      <c r="B741" s="128" t="s">
        <v>3927</v>
      </c>
      <c r="C741" s="2" t="s">
        <v>3928</v>
      </c>
      <c r="D741" s="163"/>
      <c r="E741" s="181" t="s">
        <v>3929</v>
      </c>
      <c r="F741" s="177" t="s">
        <v>3930</v>
      </c>
      <c r="G741" s="26">
        <v>5</v>
      </c>
      <c r="H741" s="25" t="s">
        <v>1161</v>
      </c>
      <c r="I741" s="25" t="s">
        <v>3931</v>
      </c>
      <c r="J741" s="25" t="s">
        <v>350</v>
      </c>
      <c r="K741" s="25" t="s">
        <v>3932</v>
      </c>
      <c r="L741" s="45" t="s">
        <v>3933</v>
      </c>
      <c r="M741" s="51" t="s">
        <v>3934</v>
      </c>
      <c r="N741" s="58" t="s">
        <v>3935</v>
      </c>
      <c r="O741" s="25" t="s">
        <v>1709</v>
      </c>
      <c r="P741" s="25" t="s">
        <v>379</v>
      </c>
      <c r="Q741" s="25" t="s">
        <v>379</v>
      </c>
      <c r="R741" s="25" t="s">
        <v>3936</v>
      </c>
      <c r="S741" s="25" t="s">
        <v>275</v>
      </c>
      <c r="T741" s="25" t="s">
        <v>275</v>
      </c>
      <c r="U741" s="90" t="s">
        <v>379</v>
      </c>
      <c r="V741" s="25" t="s">
        <v>379</v>
      </c>
      <c r="W741" s="25" t="s">
        <v>379</v>
      </c>
      <c r="X741" s="25" t="s">
        <v>4004</v>
      </c>
      <c r="Y741" s="25" t="s">
        <v>3706</v>
      </c>
      <c r="Z741" s="31" t="s">
        <v>6625</v>
      </c>
      <c r="AA741" s="31" t="s">
        <v>1436</v>
      </c>
      <c r="AB741" s="101" t="s">
        <v>3937</v>
      </c>
      <c r="AC741" s="25" t="s">
        <v>1132</v>
      </c>
      <c r="AD741" s="98">
        <v>5000</v>
      </c>
      <c r="AE741" s="25" t="s">
        <v>2174</v>
      </c>
      <c r="AF741" s="4" t="s">
        <v>5527</v>
      </c>
      <c r="AG741" s="27" t="s">
        <v>1900</v>
      </c>
      <c r="AH741" s="27" t="s">
        <v>1597</v>
      </c>
      <c r="AI741" s="1" t="s">
        <v>3082</v>
      </c>
      <c r="AJ741" s="1" t="s">
        <v>379</v>
      </c>
    </row>
    <row r="742" spans="1:36" ht="126" customHeight="1" x14ac:dyDescent="0.2">
      <c r="A742" s="123">
        <v>744</v>
      </c>
      <c r="B742" s="125" t="s">
        <v>3927</v>
      </c>
      <c r="C742" s="2" t="s">
        <v>4009</v>
      </c>
      <c r="D742" s="161"/>
      <c r="E742" s="108" t="s">
        <v>3938</v>
      </c>
      <c r="F742" s="173" t="s">
        <v>3930</v>
      </c>
      <c r="G742" s="26">
        <v>10</v>
      </c>
      <c r="H742" s="25" t="s">
        <v>1161</v>
      </c>
      <c r="I742" s="25" t="s">
        <v>3939</v>
      </c>
      <c r="J742" s="25" t="s">
        <v>350</v>
      </c>
      <c r="K742" s="25" t="s">
        <v>3940</v>
      </c>
      <c r="L742" s="45" t="s">
        <v>1144</v>
      </c>
      <c r="M742" s="51" t="s">
        <v>3934</v>
      </c>
      <c r="N742" s="58" t="s">
        <v>3941</v>
      </c>
      <c r="O742" s="25" t="s">
        <v>1709</v>
      </c>
      <c r="P742" s="25" t="s">
        <v>379</v>
      </c>
      <c r="Q742" s="25" t="s">
        <v>379</v>
      </c>
      <c r="R742" s="25" t="s">
        <v>3936</v>
      </c>
      <c r="S742" s="25" t="s">
        <v>275</v>
      </c>
      <c r="T742" s="25" t="s">
        <v>275</v>
      </c>
      <c r="U742" s="90" t="s">
        <v>379</v>
      </c>
      <c r="V742" s="25" t="s">
        <v>379</v>
      </c>
      <c r="W742" s="25" t="s">
        <v>379</v>
      </c>
      <c r="X742" s="25" t="s">
        <v>4004</v>
      </c>
      <c r="Y742" s="25" t="s">
        <v>3640</v>
      </c>
      <c r="Z742" s="31" t="s">
        <v>6625</v>
      </c>
      <c r="AA742" s="31" t="s">
        <v>1436</v>
      </c>
      <c r="AB742" s="101" t="s">
        <v>3937</v>
      </c>
      <c r="AC742" s="25" t="s">
        <v>1132</v>
      </c>
      <c r="AD742" s="98">
        <v>7300.1672240802682</v>
      </c>
      <c r="AE742" s="25" t="s">
        <v>4006</v>
      </c>
      <c r="AF742" s="4" t="s">
        <v>5528</v>
      </c>
      <c r="AG742" s="27" t="s">
        <v>1900</v>
      </c>
      <c r="AH742" s="27" t="s">
        <v>3942</v>
      </c>
      <c r="AI742" s="1" t="s">
        <v>3082</v>
      </c>
      <c r="AJ742" s="1" t="s">
        <v>379</v>
      </c>
    </row>
    <row r="743" spans="1:36" ht="126" customHeight="1" x14ac:dyDescent="0.2">
      <c r="A743" s="123">
        <v>745</v>
      </c>
      <c r="B743" s="125" t="s">
        <v>3927</v>
      </c>
      <c r="C743" s="2" t="s">
        <v>4010</v>
      </c>
      <c r="D743" s="161"/>
      <c r="E743" s="108" t="s">
        <v>3943</v>
      </c>
      <c r="F743" s="173" t="s">
        <v>3930</v>
      </c>
      <c r="G743" s="26">
        <v>15</v>
      </c>
      <c r="H743" s="25" t="s">
        <v>1161</v>
      </c>
      <c r="I743" s="25" t="s">
        <v>3944</v>
      </c>
      <c r="J743" s="25" t="s">
        <v>350</v>
      </c>
      <c r="K743" s="25" t="s">
        <v>3945</v>
      </c>
      <c r="L743" s="45" t="s">
        <v>1613</v>
      </c>
      <c r="M743" s="51" t="s">
        <v>3934</v>
      </c>
      <c r="N743" s="58" t="s">
        <v>3946</v>
      </c>
      <c r="O743" s="25" t="s">
        <v>1709</v>
      </c>
      <c r="P743" s="25" t="s">
        <v>379</v>
      </c>
      <c r="Q743" s="25" t="s">
        <v>379</v>
      </c>
      <c r="R743" s="25" t="s">
        <v>3947</v>
      </c>
      <c r="S743" s="25" t="s">
        <v>275</v>
      </c>
      <c r="T743" s="25" t="s">
        <v>275</v>
      </c>
      <c r="U743" s="90" t="s">
        <v>379</v>
      </c>
      <c r="V743" s="25" t="s">
        <v>379</v>
      </c>
      <c r="W743" s="25" t="s">
        <v>379</v>
      </c>
      <c r="X743" s="25" t="s">
        <v>4004</v>
      </c>
      <c r="Y743" s="25" t="s">
        <v>3948</v>
      </c>
      <c r="Z743" s="31" t="s">
        <v>6625</v>
      </c>
      <c r="AA743" s="31" t="s">
        <v>1436</v>
      </c>
      <c r="AB743" s="101" t="s">
        <v>3937</v>
      </c>
      <c r="AC743" s="25" t="s">
        <v>1132</v>
      </c>
      <c r="AD743" s="98">
        <v>12000</v>
      </c>
      <c r="AE743" s="25" t="s">
        <v>4007</v>
      </c>
      <c r="AF743" s="4" t="s">
        <v>5529</v>
      </c>
      <c r="AG743" s="27" t="s">
        <v>1900</v>
      </c>
      <c r="AH743" s="27" t="s">
        <v>3942</v>
      </c>
      <c r="AI743" s="1" t="s">
        <v>3082</v>
      </c>
      <c r="AJ743" s="1" t="s">
        <v>379</v>
      </c>
    </row>
    <row r="744" spans="1:36" ht="126" customHeight="1" x14ac:dyDescent="0.2">
      <c r="A744" s="123">
        <v>746</v>
      </c>
      <c r="B744" s="125" t="s">
        <v>3927</v>
      </c>
      <c r="C744" s="2" t="s">
        <v>4011</v>
      </c>
      <c r="D744" s="161"/>
      <c r="E744" s="108" t="s">
        <v>3949</v>
      </c>
      <c r="F744" s="173" t="s">
        <v>3930</v>
      </c>
      <c r="G744" s="26">
        <v>20</v>
      </c>
      <c r="H744" s="25" t="s">
        <v>1161</v>
      </c>
      <c r="I744" s="25" t="s">
        <v>3950</v>
      </c>
      <c r="J744" s="25" t="s">
        <v>350</v>
      </c>
      <c r="K744" s="25" t="s">
        <v>4005</v>
      </c>
      <c r="L744" s="45" t="s">
        <v>3951</v>
      </c>
      <c r="M744" s="51" t="s">
        <v>3934</v>
      </c>
      <c r="N744" s="58" t="s">
        <v>3952</v>
      </c>
      <c r="O744" s="25" t="s">
        <v>1709</v>
      </c>
      <c r="P744" s="25" t="s">
        <v>379</v>
      </c>
      <c r="Q744" s="25" t="s">
        <v>379</v>
      </c>
      <c r="R744" s="25" t="s">
        <v>3947</v>
      </c>
      <c r="S744" s="25" t="s">
        <v>275</v>
      </c>
      <c r="T744" s="25" t="s">
        <v>275</v>
      </c>
      <c r="U744" s="90" t="s">
        <v>379</v>
      </c>
      <c r="V744" s="25" t="s">
        <v>379</v>
      </c>
      <c r="W744" s="25" t="s">
        <v>379</v>
      </c>
      <c r="X744" s="25" t="s">
        <v>4004</v>
      </c>
      <c r="Y744" s="25" t="s">
        <v>3640</v>
      </c>
      <c r="Z744" s="31" t="s">
        <v>6625</v>
      </c>
      <c r="AA744" s="31" t="s">
        <v>1436</v>
      </c>
      <c r="AB744" s="101" t="s">
        <v>3937</v>
      </c>
      <c r="AC744" s="25" t="s">
        <v>1132</v>
      </c>
      <c r="AD744" s="98">
        <v>18000</v>
      </c>
      <c r="AE744" s="25" t="s">
        <v>4008</v>
      </c>
      <c r="AF744" s="4" t="s">
        <v>5530</v>
      </c>
      <c r="AG744" s="27" t="s">
        <v>1900</v>
      </c>
      <c r="AH744" s="27" t="s">
        <v>3942</v>
      </c>
      <c r="AI744" s="1" t="s">
        <v>3082</v>
      </c>
      <c r="AJ744" s="1" t="s">
        <v>379</v>
      </c>
    </row>
    <row r="745" spans="1:36" ht="126" customHeight="1" x14ac:dyDescent="0.2">
      <c r="A745" s="123">
        <v>747</v>
      </c>
      <c r="B745" s="125" t="s">
        <v>2627</v>
      </c>
      <c r="C745" s="2" t="s">
        <v>3953</v>
      </c>
      <c r="D745" s="161"/>
      <c r="E745" s="108" t="s">
        <v>3954</v>
      </c>
      <c r="F745" s="173" t="s">
        <v>3955</v>
      </c>
      <c r="G745" s="26">
        <v>5</v>
      </c>
      <c r="H745" s="25" t="s">
        <v>1161</v>
      </c>
      <c r="I745" s="25" t="s">
        <v>3956</v>
      </c>
      <c r="J745" s="25" t="s">
        <v>350</v>
      </c>
      <c r="K745" s="78" t="s">
        <v>4020</v>
      </c>
      <c r="L745" s="81" t="s">
        <v>3957</v>
      </c>
      <c r="M745" s="82">
        <v>-112.5</v>
      </c>
      <c r="N745" s="59" t="s">
        <v>1236</v>
      </c>
      <c r="O745" s="25" t="s">
        <v>1709</v>
      </c>
      <c r="P745" s="25" t="s">
        <v>379</v>
      </c>
      <c r="Q745" s="25" t="s">
        <v>379</v>
      </c>
      <c r="R745" s="78" t="s">
        <v>3958</v>
      </c>
      <c r="S745" s="78" t="s">
        <v>590</v>
      </c>
      <c r="T745" s="78" t="s">
        <v>275</v>
      </c>
      <c r="U745" s="119" t="s">
        <v>379</v>
      </c>
      <c r="V745" s="78" t="s">
        <v>379</v>
      </c>
      <c r="W745" s="78" t="s">
        <v>379</v>
      </c>
      <c r="X745" s="25" t="s">
        <v>4004</v>
      </c>
      <c r="Y745" s="78" t="s">
        <v>3606</v>
      </c>
      <c r="Z745" s="31" t="s">
        <v>6625</v>
      </c>
      <c r="AA745" s="31" t="s">
        <v>635</v>
      </c>
      <c r="AB745" s="91" t="s">
        <v>3959</v>
      </c>
      <c r="AC745" s="78" t="s">
        <v>1132</v>
      </c>
      <c r="AD745" s="98">
        <v>4833.6120401337794</v>
      </c>
      <c r="AE745" s="78" t="s">
        <v>4026</v>
      </c>
      <c r="AF745" s="4">
        <v>6149.6655518394655</v>
      </c>
      <c r="AG745" s="79" t="s">
        <v>3960</v>
      </c>
      <c r="AH745" s="79" t="s">
        <v>1601</v>
      </c>
      <c r="AI745" s="1" t="s">
        <v>3082</v>
      </c>
      <c r="AJ745" s="1" t="s">
        <v>379</v>
      </c>
    </row>
    <row r="746" spans="1:36" ht="126" customHeight="1" x14ac:dyDescent="0.2">
      <c r="A746" s="123">
        <v>748</v>
      </c>
      <c r="B746" s="125" t="s">
        <v>2627</v>
      </c>
      <c r="C746" s="2" t="s">
        <v>3961</v>
      </c>
      <c r="D746" s="161"/>
      <c r="E746" s="108" t="s">
        <v>3962</v>
      </c>
      <c r="F746" s="173" t="s">
        <v>3955</v>
      </c>
      <c r="G746" s="26">
        <v>6</v>
      </c>
      <c r="H746" s="25" t="s">
        <v>1161</v>
      </c>
      <c r="I746" s="25" t="s">
        <v>3956</v>
      </c>
      <c r="J746" s="25" t="s">
        <v>350</v>
      </c>
      <c r="K746" s="78" t="s">
        <v>4021</v>
      </c>
      <c r="L746" s="81" t="s">
        <v>3963</v>
      </c>
      <c r="M746" s="82">
        <v>-112.5</v>
      </c>
      <c r="N746" s="59" t="s">
        <v>1630</v>
      </c>
      <c r="O746" s="25" t="s">
        <v>1709</v>
      </c>
      <c r="P746" s="25" t="s">
        <v>379</v>
      </c>
      <c r="Q746" s="25" t="s">
        <v>379</v>
      </c>
      <c r="R746" s="78" t="s">
        <v>3958</v>
      </c>
      <c r="S746" s="78" t="s">
        <v>590</v>
      </c>
      <c r="T746" s="78" t="s">
        <v>275</v>
      </c>
      <c r="U746" s="119" t="s">
        <v>379</v>
      </c>
      <c r="V746" s="78" t="s">
        <v>379</v>
      </c>
      <c r="W746" s="78" t="s">
        <v>379</v>
      </c>
      <c r="X746" s="25" t="s">
        <v>4004</v>
      </c>
      <c r="Y746" s="78" t="s">
        <v>2618</v>
      </c>
      <c r="Z746" s="31" t="s">
        <v>6625</v>
      </c>
      <c r="AA746" s="31" t="s">
        <v>635</v>
      </c>
      <c r="AB746" s="91" t="s">
        <v>3959</v>
      </c>
      <c r="AC746" s="78" t="s">
        <v>1132</v>
      </c>
      <c r="AD746" s="98">
        <v>5000</v>
      </c>
      <c r="AE746" s="78" t="s">
        <v>4026</v>
      </c>
      <c r="AF746" s="4">
        <v>6196.4882943143812</v>
      </c>
      <c r="AG746" s="79" t="s">
        <v>3960</v>
      </c>
      <c r="AH746" s="79" t="s">
        <v>1601</v>
      </c>
      <c r="AI746" s="1" t="s">
        <v>3082</v>
      </c>
      <c r="AJ746" s="1" t="s">
        <v>379</v>
      </c>
    </row>
    <row r="747" spans="1:36" ht="126" customHeight="1" x14ac:dyDescent="0.2">
      <c r="A747" s="123">
        <v>749</v>
      </c>
      <c r="B747" s="125" t="s">
        <v>2627</v>
      </c>
      <c r="C747" s="2" t="s">
        <v>3964</v>
      </c>
      <c r="D747" s="161"/>
      <c r="E747" s="108" t="s">
        <v>3965</v>
      </c>
      <c r="F747" s="173" t="s">
        <v>3955</v>
      </c>
      <c r="G747" s="26">
        <v>8</v>
      </c>
      <c r="H747" s="25" t="s">
        <v>1161</v>
      </c>
      <c r="I747" s="25" t="s">
        <v>3956</v>
      </c>
      <c r="J747" s="25" t="s">
        <v>350</v>
      </c>
      <c r="K747" s="78" t="s">
        <v>4022</v>
      </c>
      <c r="L747" s="81" t="s">
        <v>1970</v>
      </c>
      <c r="M747" s="82">
        <v>-112.5</v>
      </c>
      <c r="N747" s="59" t="s">
        <v>1655</v>
      </c>
      <c r="O747" s="25" t="s">
        <v>1709</v>
      </c>
      <c r="P747" s="25" t="s">
        <v>379</v>
      </c>
      <c r="Q747" s="25" t="s">
        <v>379</v>
      </c>
      <c r="R747" s="78" t="s">
        <v>3958</v>
      </c>
      <c r="S747" s="78" t="s">
        <v>590</v>
      </c>
      <c r="T747" s="78" t="s">
        <v>275</v>
      </c>
      <c r="U747" s="119" t="s">
        <v>379</v>
      </c>
      <c r="V747" s="78" t="s">
        <v>379</v>
      </c>
      <c r="W747" s="78" t="s">
        <v>379</v>
      </c>
      <c r="X747" s="25" t="s">
        <v>4004</v>
      </c>
      <c r="Y747" s="78" t="s">
        <v>3966</v>
      </c>
      <c r="Z747" s="31" t="s">
        <v>6625</v>
      </c>
      <c r="AA747" s="31" t="s">
        <v>635</v>
      </c>
      <c r="AB747" s="91" t="s">
        <v>3959</v>
      </c>
      <c r="AC747" s="78" t="s">
        <v>1132</v>
      </c>
      <c r="AD747" s="98">
        <v>8333.6120401337794</v>
      </c>
      <c r="AE747" s="78" t="s">
        <v>4026</v>
      </c>
      <c r="AF747" s="4">
        <v>9516.722408026757</v>
      </c>
      <c r="AG747" s="79" t="s">
        <v>3960</v>
      </c>
      <c r="AH747" s="79" t="s">
        <v>1601</v>
      </c>
      <c r="AI747" s="1" t="s">
        <v>3082</v>
      </c>
      <c r="AJ747" s="1" t="s">
        <v>379</v>
      </c>
    </row>
    <row r="748" spans="1:36" ht="126" customHeight="1" x14ac:dyDescent="0.2">
      <c r="A748" s="123">
        <v>750</v>
      </c>
      <c r="B748" s="125" t="s">
        <v>2627</v>
      </c>
      <c r="C748" s="2" t="s">
        <v>3967</v>
      </c>
      <c r="D748" s="161"/>
      <c r="E748" s="108" t="s">
        <v>3968</v>
      </c>
      <c r="F748" s="173" t="s">
        <v>3955</v>
      </c>
      <c r="G748" s="26">
        <v>12</v>
      </c>
      <c r="H748" s="25" t="s">
        <v>1161</v>
      </c>
      <c r="I748" s="25" t="s">
        <v>3969</v>
      </c>
      <c r="J748" s="25" t="s">
        <v>350</v>
      </c>
      <c r="K748" s="78" t="s">
        <v>4023</v>
      </c>
      <c r="L748" s="81" t="s">
        <v>3970</v>
      </c>
      <c r="M748" s="82">
        <v>-112.5</v>
      </c>
      <c r="N748" s="59" t="s">
        <v>3784</v>
      </c>
      <c r="O748" s="25" t="s">
        <v>1709</v>
      </c>
      <c r="P748" s="25" t="s">
        <v>379</v>
      </c>
      <c r="Q748" s="25" t="s">
        <v>379</v>
      </c>
      <c r="R748" s="78" t="s">
        <v>3958</v>
      </c>
      <c r="S748" s="78" t="s">
        <v>590</v>
      </c>
      <c r="T748" s="78" t="s">
        <v>275</v>
      </c>
      <c r="U748" s="119" t="s">
        <v>379</v>
      </c>
      <c r="V748" s="78" t="s">
        <v>379</v>
      </c>
      <c r="W748" s="78" t="s">
        <v>379</v>
      </c>
      <c r="X748" s="25" t="s">
        <v>4004</v>
      </c>
      <c r="Y748" s="78" t="s">
        <v>3693</v>
      </c>
      <c r="Z748" s="31" t="s">
        <v>6625</v>
      </c>
      <c r="AA748" s="31" t="s">
        <v>635</v>
      </c>
      <c r="AB748" s="91" t="s">
        <v>3959</v>
      </c>
      <c r="AC748" s="78" t="s">
        <v>1132</v>
      </c>
      <c r="AD748" s="98">
        <v>8500</v>
      </c>
      <c r="AE748" s="78" t="s">
        <v>4026</v>
      </c>
      <c r="AF748" s="4">
        <v>10667.224080267559</v>
      </c>
      <c r="AG748" s="79" t="s">
        <v>3960</v>
      </c>
      <c r="AH748" s="79" t="s">
        <v>1601</v>
      </c>
      <c r="AI748" s="1" t="s">
        <v>3082</v>
      </c>
      <c r="AJ748" s="1" t="s">
        <v>379</v>
      </c>
    </row>
    <row r="749" spans="1:36" ht="126" customHeight="1" x14ac:dyDescent="0.2">
      <c r="A749" s="123">
        <v>751</v>
      </c>
      <c r="B749" s="125" t="s">
        <v>2627</v>
      </c>
      <c r="C749" s="2" t="s">
        <v>3971</v>
      </c>
      <c r="D749" s="161"/>
      <c r="E749" s="181" t="s">
        <v>3972</v>
      </c>
      <c r="F749" s="173" t="s">
        <v>3955</v>
      </c>
      <c r="G749" s="26">
        <v>16</v>
      </c>
      <c r="H749" s="25" t="s">
        <v>1161</v>
      </c>
      <c r="I749" s="25" t="s">
        <v>3969</v>
      </c>
      <c r="J749" s="25" t="s">
        <v>350</v>
      </c>
      <c r="K749" s="78" t="s">
        <v>4024</v>
      </c>
      <c r="L749" s="81" t="s">
        <v>3973</v>
      </c>
      <c r="M749" s="82">
        <v>-112.5</v>
      </c>
      <c r="N749" s="59" t="s">
        <v>3974</v>
      </c>
      <c r="O749" s="25" t="s">
        <v>1709</v>
      </c>
      <c r="P749" s="25" t="s">
        <v>379</v>
      </c>
      <c r="Q749" s="25" t="s">
        <v>379</v>
      </c>
      <c r="R749" s="78" t="s">
        <v>3958</v>
      </c>
      <c r="S749" s="78" t="s">
        <v>590</v>
      </c>
      <c r="T749" s="78" t="s">
        <v>275</v>
      </c>
      <c r="U749" s="119" t="s">
        <v>379</v>
      </c>
      <c r="V749" s="78" t="s">
        <v>379</v>
      </c>
      <c r="W749" s="78" t="s">
        <v>379</v>
      </c>
      <c r="X749" s="25" t="s">
        <v>4004</v>
      </c>
      <c r="Y749" s="78" t="s">
        <v>3693</v>
      </c>
      <c r="Z749" s="31" t="s">
        <v>6625</v>
      </c>
      <c r="AA749" s="31" t="s">
        <v>635</v>
      </c>
      <c r="AB749" s="91" t="s">
        <v>3959</v>
      </c>
      <c r="AC749" s="78" t="s">
        <v>1132</v>
      </c>
      <c r="AD749" s="98">
        <v>12416.387959866221</v>
      </c>
      <c r="AE749" s="78" t="s">
        <v>4026</v>
      </c>
      <c r="AF749" s="4">
        <v>15087.792642140468</v>
      </c>
      <c r="AG749" s="79" t="s">
        <v>3960</v>
      </c>
      <c r="AH749" s="79" t="s">
        <v>1601</v>
      </c>
      <c r="AI749" s="1" t="s">
        <v>3082</v>
      </c>
      <c r="AJ749" s="1" t="s">
        <v>379</v>
      </c>
    </row>
    <row r="750" spans="1:36" ht="126" customHeight="1" x14ac:dyDescent="0.2">
      <c r="A750" s="123">
        <v>752</v>
      </c>
      <c r="B750" s="125" t="s">
        <v>2627</v>
      </c>
      <c r="C750" s="2" t="s">
        <v>3975</v>
      </c>
      <c r="D750" s="161"/>
      <c r="E750" s="108" t="s">
        <v>3976</v>
      </c>
      <c r="F750" s="173" t="s">
        <v>3955</v>
      </c>
      <c r="G750" s="26">
        <v>20</v>
      </c>
      <c r="H750" s="25" t="s">
        <v>1161</v>
      </c>
      <c r="I750" s="25" t="s">
        <v>3969</v>
      </c>
      <c r="J750" s="25" t="s">
        <v>350</v>
      </c>
      <c r="K750" s="78" t="s">
        <v>4025</v>
      </c>
      <c r="L750" s="81" t="s">
        <v>3977</v>
      </c>
      <c r="M750" s="82">
        <v>-112.5</v>
      </c>
      <c r="N750" s="59" t="s">
        <v>3978</v>
      </c>
      <c r="O750" s="25" t="s">
        <v>1709</v>
      </c>
      <c r="P750" s="25" t="s">
        <v>379</v>
      </c>
      <c r="Q750" s="25" t="s">
        <v>379</v>
      </c>
      <c r="R750" s="78" t="s">
        <v>3958</v>
      </c>
      <c r="S750" s="78" t="s">
        <v>590</v>
      </c>
      <c r="T750" s="78" t="s">
        <v>275</v>
      </c>
      <c r="U750" s="119" t="s">
        <v>379</v>
      </c>
      <c r="V750" s="78" t="s">
        <v>379</v>
      </c>
      <c r="W750" s="78" t="s">
        <v>379</v>
      </c>
      <c r="X750" s="25" t="s">
        <v>4004</v>
      </c>
      <c r="Y750" s="78" t="s">
        <v>3867</v>
      </c>
      <c r="Z750" s="31" t="s">
        <v>6625</v>
      </c>
      <c r="AA750" s="31" t="s">
        <v>635</v>
      </c>
      <c r="AB750" s="91" t="s">
        <v>3959</v>
      </c>
      <c r="AC750" s="78" t="s">
        <v>1132</v>
      </c>
      <c r="AD750" s="98">
        <v>13250</v>
      </c>
      <c r="AE750" s="78" t="s">
        <v>4026</v>
      </c>
      <c r="AF750" s="4">
        <v>16439.799331103681</v>
      </c>
      <c r="AG750" s="79" t="s">
        <v>3960</v>
      </c>
      <c r="AH750" s="79" t="s">
        <v>1601</v>
      </c>
      <c r="AI750" s="1" t="s">
        <v>3082</v>
      </c>
      <c r="AJ750" s="1" t="s">
        <v>379</v>
      </c>
    </row>
    <row r="751" spans="1:36" ht="126" customHeight="1" x14ac:dyDescent="0.2">
      <c r="A751" s="123">
        <v>753</v>
      </c>
      <c r="B751" s="69" t="s">
        <v>4038</v>
      </c>
      <c r="C751" s="2" t="s">
        <v>4039</v>
      </c>
      <c r="D751" s="149"/>
      <c r="E751" s="108" t="s">
        <v>4040</v>
      </c>
      <c r="F751" s="170" t="s">
        <v>4041</v>
      </c>
      <c r="G751" s="24">
        <v>8</v>
      </c>
      <c r="H751" s="19" t="s">
        <v>1161</v>
      </c>
      <c r="I751" s="19" t="s">
        <v>4047</v>
      </c>
      <c r="J751" s="19" t="s">
        <v>3308</v>
      </c>
      <c r="K751" s="19" t="s">
        <v>4046</v>
      </c>
      <c r="L751" s="44" t="s">
        <v>2258</v>
      </c>
      <c r="M751" s="50">
        <v>-140</v>
      </c>
      <c r="N751" s="57" t="s">
        <v>83</v>
      </c>
      <c r="O751" s="19" t="s">
        <v>80</v>
      </c>
      <c r="P751" s="19" t="s">
        <v>379</v>
      </c>
      <c r="Q751" s="19" t="s">
        <v>379</v>
      </c>
      <c r="R751" s="19" t="s">
        <v>3309</v>
      </c>
      <c r="S751" s="19" t="s">
        <v>379</v>
      </c>
      <c r="T751" s="19" t="s">
        <v>275</v>
      </c>
      <c r="U751" s="116" t="s">
        <v>379</v>
      </c>
      <c r="V751" s="19" t="s">
        <v>379</v>
      </c>
      <c r="W751" s="19" t="s">
        <v>379</v>
      </c>
      <c r="X751" s="19" t="s">
        <v>4060</v>
      </c>
      <c r="Y751" s="19" t="s">
        <v>2233</v>
      </c>
      <c r="Z751" s="31" t="s">
        <v>6625</v>
      </c>
      <c r="AA751" s="31" t="s">
        <v>635</v>
      </c>
      <c r="AB751" s="91" t="s">
        <v>4061</v>
      </c>
      <c r="AC751" s="19" t="s">
        <v>3669</v>
      </c>
      <c r="AD751" s="98">
        <v>6850.3344479999996</v>
      </c>
      <c r="AE751" s="19" t="s">
        <v>4062</v>
      </c>
      <c r="AF751" s="4" t="s">
        <v>5382</v>
      </c>
      <c r="AG751" s="19" t="s">
        <v>3310</v>
      </c>
      <c r="AH751" s="19" t="s">
        <v>2276</v>
      </c>
      <c r="AI751" s="1" t="s">
        <v>3082</v>
      </c>
      <c r="AJ751" s="1" t="s">
        <v>379</v>
      </c>
    </row>
    <row r="752" spans="1:36" ht="126" customHeight="1" x14ac:dyDescent="0.2">
      <c r="A752" s="123">
        <v>754</v>
      </c>
      <c r="B752" s="69" t="s">
        <v>4038</v>
      </c>
      <c r="C752" s="2" t="s">
        <v>4044</v>
      </c>
      <c r="D752" s="149"/>
      <c r="E752" s="181" t="s">
        <v>4045</v>
      </c>
      <c r="F752" s="170" t="s">
        <v>4041</v>
      </c>
      <c r="G752" s="24">
        <v>4</v>
      </c>
      <c r="H752" s="19" t="s">
        <v>1161</v>
      </c>
      <c r="I752" s="19" t="s">
        <v>4706</v>
      </c>
      <c r="J752" s="19" t="s">
        <v>3308</v>
      </c>
      <c r="K752" s="19" t="s">
        <v>2256</v>
      </c>
      <c r="L752" s="44" t="s">
        <v>1494</v>
      </c>
      <c r="M752" s="50">
        <v>-140</v>
      </c>
      <c r="N752" s="57" t="s">
        <v>81</v>
      </c>
      <c r="O752" s="19" t="s">
        <v>80</v>
      </c>
      <c r="P752" s="19" t="s">
        <v>379</v>
      </c>
      <c r="Q752" s="19" t="s">
        <v>379</v>
      </c>
      <c r="R752" s="19" t="s">
        <v>3309</v>
      </c>
      <c r="S752" s="19" t="s">
        <v>379</v>
      </c>
      <c r="T752" s="19" t="s">
        <v>275</v>
      </c>
      <c r="U752" s="116" t="s">
        <v>379</v>
      </c>
      <c r="V752" s="19" t="s">
        <v>379</v>
      </c>
      <c r="W752" s="19" t="s">
        <v>379</v>
      </c>
      <c r="X752" s="19" t="s">
        <v>4060</v>
      </c>
      <c r="Y752" s="19" t="s">
        <v>1031</v>
      </c>
      <c r="Z752" s="31" t="s">
        <v>6625</v>
      </c>
      <c r="AA752" s="31" t="s">
        <v>635</v>
      </c>
      <c r="AB752" s="91" t="s">
        <v>4061</v>
      </c>
      <c r="AC752" s="19" t="s">
        <v>1132</v>
      </c>
      <c r="AD752" s="98">
        <v>6199.8327760000002</v>
      </c>
      <c r="AE752" s="19" t="s">
        <v>4062</v>
      </c>
      <c r="AF752" s="4" t="s">
        <v>5383</v>
      </c>
      <c r="AG752" s="19" t="s">
        <v>3310</v>
      </c>
      <c r="AH752" s="19" t="s">
        <v>2276</v>
      </c>
      <c r="AI752" s="1" t="s">
        <v>3082</v>
      </c>
      <c r="AJ752" s="1" t="s">
        <v>379</v>
      </c>
    </row>
    <row r="753" spans="1:36" ht="126" customHeight="1" x14ac:dyDescent="0.2">
      <c r="A753" s="123">
        <v>755</v>
      </c>
      <c r="B753" s="69" t="s">
        <v>4038</v>
      </c>
      <c r="C753" s="2" t="s">
        <v>4052</v>
      </c>
      <c r="D753" s="149"/>
      <c r="E753" s="108" t="s">
        <v>4049</v>
      </c>
      <c r="F753" s="170" t="s">
        <v>4041</v>
      </c>
      <c r="G753" s="24">
        <v>6</v>
      </c>
      <c r="H753" s="19" t="s">
        <v>1161</v>
      </c>
      <c r="I753" s="19" t="s">
        <v>4641</v>
      </c>
      <c r="J753" s="19" t="s">
        <v>3308</v>
      </c>
      <c r="K753" s="19" t="s">
        <v>3384</v>
      </c>
      <c r="L753" s="44" t="s">
        <v>1619</v>
      </c>
      <c r="M753" s="50">
        <v>-140</v>
      </c>
      <c r="N753" s="57" t="s">
        <v>82</v>
      </c>
      <c r="O753" s="19" t="s">
        <v>80</v>
      </c>
      <c r="P753" s="19" t="s">
        <v>379</v>
      </c>
      <c r="Q753" s="19" t="s">
        <v>379</v>
      </c>
      <c r="R753" s="19" t="s">
        <v>3309</v>
      </c>
      <c r="S753" s="19" t="s">
        <v>379</v>
      </c>
      <c r="T753" s="19" t="s">
        <v>275</v>
      </c>
      <c r="U753" s="116" t="s">
        <v>379</v>
      </c>
      <c r="V753" s="19" t="s">
        <v>379</v>
      </c>
      <c r="W753" s="19" t="s">
        <v>379</v>
      </c>
      <c r="X753" s="19" t="s">
        <v>4060</v>
      </c>
      <c r="Y753" s="19" t="s">
        <v>1031</v>
      </c>
      <c r="Z753" s="31" t="s">
        <v>6625</v>
      </c>
      <c r="AA753" s="31" t="s">
        <v>635</v>
      </c>
      <c r="AB753" s="91" t="s">
        <v>4061</v>
      </c>
      <c r="AC753" s="19" t="s">
        <v>1132</v>
      </c>
      <c r="AD753" s="98">
        <v>6600.3344479999996</v>
      </c>
      <c r="AE753" s="19" t="s">
        <v>4062</v>
      </c>
      <c r="AF753" s="4" t="s">
        <v>5384</v>
      </c>
      <c r="AG753" s="19" t="s">
        <v>3310</v>
      </c>
      <c r="AH753" s="19" t="s">
        <v>2276</v>
      </c>
      <c r="AI753" s="1" t="s">
        <v>3082</v>
      </c>
      <c r="AJ753" s="1" t="s">
        <v>379</v>
      </c>
    </row>
    <row r="754" spans="1:36" ht="126" customHeight="1" x14ac:dyDescent="0.2">
      <c r="A754" s="123">
        <v>756</v>
      </c>
      <c r="B754" s="69" t="s">
        <v>4038</v>
      </c>
      <c r="C754" s="2" t="s">
        <v>4048</v>
      </c>
      <c r="D754" s="149"/>
      <c r="E754" s="108" t="s">
        <v>4050</v>
      </c>
      <c r="F754" s="170" t="s">
        <v>4051</v>
      </c>
      <c r="G754" s="24">
        <v>6</v>
      </c>
      <c r="H754" s="19" t="s">
        <v>1161</v>
      </c>
      <c r="I754" s="19" t="s">
        <v>4647</v>
      </c>
      <c r="J754" s="19" t="s">
        <v>3308</v>
      </c>
      <c r="K754" s="19" t="s">
        <v>4053</v>
      </c>
      <c r="L754" s="44" t="s">
        <v>1619</v>
      </c>
      <c r="M754" s="50">
        <v>-140</v>
      </c>
      <c r="N754" s="57" t="s">
        <v>4058</v>
      </c>
      <c r="O754" s="19" t="s">
        <v>80</v>
      </c>
      <c r="P754" s="19" t="s">
        <v>379</v>
      </c>
      <c r="Q754" s="19" t="s">
        <v>379</v>
      </c>
      <c r="R754" s="19" t="s">
        <v>3309</v>
      </c>
      <c r="S754" s="19" t="s">
        <v>379</v>
      </c>
      <c r="T754" s="19" t="s">
        <v>275</v>
      </c>
      <c r="U754" s="116" t="s">
        <v>379</v>
      </c>
      <c r="V754" s="19" t="s">
        <v>379</v>
      </c>
      <c r="W754" s="19" t="s">
        <v>379</v>
      </c>
      <c r="X754" s="19" t="s">
        <v>4060</v>
      </c>
      <c r="Y754" s="19" t="s">
        <v>1031</v>
      </c>
      <c r="Z754" s="31" t="s">
        <v>6625</v>
      </c>
      <c r="AA754" s="31" t="s">
        <v>635</v>
      </c>
      <c r="AB754" s="91" t="s">
        <v>4061</v>
      </c>
      <c r="AC754" s="19" t="s">
        <v>1132</v>
      </c>
      <c r="AD754" s="98">
        <v>6600.3344479999996</v>
      </c>
      <c r="AE754" s="19" t="s">
        <v>4062</v>
      </c>
      <c r="AF754" s="4" t="s">
        <v>5384</v>
      </c>
      <c r="AG754" s="19" t="s">
        <v>3310</v>
      </c>
      <c r="AH754" s="19" t="s">
        <v>2276</v>
      </c>
      <c r="AI754" s="1" t="s">
        <v>3082</v>
      </c>
      <c r="AJ754" s="1" t="s">
        <v>379</v>
      </c>
    </row>
    <row r="755" spans="1:36" ht="126" customHeight="1" x14ac:dyDescent="0.2">
      <c r="A755" s="123">
        <v>757</v>
      </c>
      <c r="B755" s="69" t="s">
        <v>4038</v>
      </c>
      <c r="C755" s="2" t="s">
        <v>4054</v>
      </c>
      <c r="D755" s="149"/>
      <c r="E755" s="108" t="s">
        <v>4055</v>
      </c>
      <c r="F755" s="170" t="s">
        <v>4051</v>
      </c>
      <c r="G755" s="24">
        <v>15</v>
      </c>
      <c r="H755" s="19" t="s">
        <v>1161</v>
      </c>
      <c r="I755" s="19" t="s">
        <v>4648</v>
      </c>
      <c r="J755" s="19" t="s">
        <v>3308</v>
      </c>
      <c r="K755" s="19" t="s">
        <v>4056</v>
      </c>
      <c r="L755" s="44" t="s">
        <v>4057</v>
      </c>
      <c r="M755" s="50">
        <v>-140</v>
      </c>
      <c r="N755" s="57" t="s">
        <v>4059</v>
      </c>
      <c r="O755" s="19" t="s">
        <v>80</v>
      </c>
      <c r="P755" s="19" t="s">
        <v>379</v>
      </c>
      <c r="Q755" s="19" t="s">
        <v>379</v>
      </c>
      <c r="R755" s="19" t="s">
        <v>3309</v>
      </c>
      <c r="S755" s="19" t="s">
        <v>379</v>
      </c>
      <c r="T755" s="19" t="s">
        <v>275</v>
      </c>
      <c r="U755" s="116" t="s">
        <v>379</v>
      </c>
      <c r="V755" s="19" t="s">
        <v>379</v>
      </c>
      <c r="W755" s="19" t="s">
        <v>379</v>
      </c>
      <c r="X755" s="19" t="s">
        <v>4060</v>
      </c>
      <c r="Y755" s="19" t="s">
        <v>1147</v>
      </c>
      <c r="Z755" s="31" t="s">
        <v>6625</v>
      </c>
      <c r="AA755" s="31" t="s">
        <v>635</v>
      </c>
      <c r="AB755" s="91" t="s">
        <v>4061</v>
      </c>
      <c r="AC755" s="19" t="s">
        <v>3669</v>
      </c>
      <c r="AD755" s="98">
        <v>10399.66555</v>
      </c>
      <c r="AE755" s="19" t="s">
        <v>4062</v>
      </c>
      <c r="AF755" s="4" t="s">
        <v>5531</v>
      </c>
      <c r="AG755" s="19" t="s">
        <v>3310</v>
      </c>
      <c r="AH755" s="19" t="s">
        <v>2276</v>
      </c>
      <c r="AI755" s="1" t="s">
        <v>3082</v>
      </c>
      <c r="AJ755" s="1" t="s">
        <v>379</v>
      </c>
    </row>
    <row r="756" spans="1:36" ht="126" customHeight="1" x14ac:dyDescent="0.2">
      <c r="A756" s="123">
        <v>758</v>
      </c>
      <c r="B756" s="125" t="s">
        <v>4068</v>
      </c>
      <c r="C756" s="2" t="s">
        <v>4069</v>
      </c>
      <c r="D756" s="158"/>
      <c r="E756" s="108" t="s">
        <v>4070</v>
      </c>
      <c r="F756" s="173" t="s">
        <v>4075</v>
      </c>
      <c r="G756" s="26">
        <v>5</v>
      </c>
      <c r="H756" s="25" t="s">
        <v>1161</v>
      </c>
      <c r="I756" s="25" t="s">
        <v>4071</v>
      </c>
      <c r="J756" s="28" t="s">
        <v>4076</v>
      </c>
      <c r="K756" s="25" t="s">
        <v>4077</v>
      </c>
      <c r="L756" s="45" t="s">
        <v>2698</v>
      </c>
      <c r="M756" s="51">
        <v>-109.5</v>
      </c>
      <c r="N756" s="58" t="s">
        <v>4072</v>
      </c>
      <c r="O756" s="25" t="s">
        <v>1709</v>
      </c>
      <c r="P756" s="25" t="s">
        <v>379</v>
      </c>
      <c r="Q756" s="25" t="s">
        <v>379</v>
      </c>
      <c r="R756" s="25" t="s">
        <v>4073</v>
      </c>
      <c r="S756" s="25" t="s">
        <v>379</v>
      </c>
      <c r="T756" s="25" t="s">
        <v>379</v>
      </c>
      <c r="U756" s="90" t="s">
        <v>379</v>
      </c>
      <c r="V756" s="25" t="s">
        <v>379</v>
      </c>
      <c r="W756" s="25" t="s">
        <v>379</v>
      </c>
      <c r="X756" s="25" t="s">
        <v>4004</v>
      </c>
      <c r="Y756" s="25" t="s">
        <v>3499</v>
      </c>
      <c r="Z756" s="31" t="s">
        <v>6625</v>
      </c>
      <c r="AA756" s="31" t="s">
        <v>635</v>
      </c>
      <c r="AB756" s="101" t="s">
        <v>4078</v>
      </c>
      <c r="AC756" s="1" t="s">
        <v>1132</v>
      </c>
      <c r="AD756" s="98">
        <v>4166.38796</v>
      </c>
      <c r="AE756" s="25" t="s">
        <v>4079</v>
      </c>
      <c r="AF756" s="4" t="s">
        <v>5532</v>
      </c>
      <c r="AG756" s="27" t="s">
        <v>4074</v>
      </c>
      <c r="AH756" s="29" t="s">
        <v>1597</v>
      </c>
      <c r="AI756" s="1" t="s">
        <v>3082</v>
      </c>
      <c r="AJ756" s="1" t="s">
        <v>379</v>
      </c>
    </row>
    <row r="757" spans="1:36" ht="126" customHeight="1" x14ac:dyDescent="0.2">
      <c r="A757" s="123">
        <v>759</v>
      </c>
      <c r="B757" s="125" t="s">
        <v>1034</v>
      </c>
      <c r="C757" s="2" t="s">
        <v>5981</v>
      </c>
      <c r="D757" s="162"/>
      <c r="E757" s="108" t="s">
        <v>4084</v>
      </c>
      <c r="F757" s="174" t="s">
        <v>5923</v>
      </c>
      <c r="G757" s="26" t="s">
        <v>4085</v>
      </c>
      <c r="H757" s="1" t="s">
        <v>5924</v>
      </c>
      <c r="I757" s="1" t="s">
        <v>5982</v>
      </c>
      <c r="J757" s="1" t="s">
        <v>1324</v>
      </c>
      <c r="K757" s="19" t="s">
        <v>5983</v>
      </c>
      <c r="L757" s="44" t="s">
        <v>5984</v>
      </c>
      <c r="M757" s="50">
        <v>-7</v>
      </c>
      <c r="N757" s="57" t="s">
        <v>5985</v>
      </c>
      <c r="O757" s="1" t="s">
        <v>1709</v>
      </c>
      <c r="P757" s="19" t="s">
        <v>5944</v>
      </c>
      <c r="Q757" s="19" t="s">
        <v>4089</v>
      </c>
      <c r="R757" s="1" t="s">
        <v>4090</v>
      </c>
      <c r="S757" s="1" t="s">
        <v>631</v>
      </c>
      <c r="T757" s="1" t="s">
        <v>632</v>
      </c>
      <c r="U757" s="89" t="s">
        <v>4092</v>
      </c>
      <c r="V757" s="19" t="s">
        <v>1664</v>
      </c>
      <c r="W757" s="19" t="s">
        <v>2244</v>
      </c>
      <c r="X757" s="1" t="s">
        <v>4174</v>
      </c>
      <c r="Y757" s="19" t="s">
        <v>1607</v>
      </c>
      <c r="Z757" s="31" t="s">
        <v>634</v>
      </c>
      <c r="AA757" s="31" t="s">
        <v>635</v>
      </c>
      <c r="AB757" s="106" t="s">
        <v>5930</v>
      </c>
      <c r="AC757" s="1" t="s">
        <v>3670</v>
      </c>
      <c r="AD757" s="134">
        <v>4850</v>
      </c>
      <c r="AE757" s="70" t="s">
        <v>5938</v>
      </c>
      <c r="AF757" s="4" t="s">
        <v>6151</v>
      </c>
      <c r="AG757" s="112" t="s">
        <v>1990</v>
      </c>
      <c r="AH757" s="30" t="s">
        <v>4102</v>
      </c>
      <c r="AI757" s="1" t="s">
        <v>3082</v>
      </c>
      <c r="AJ757" s="1" t="s">
        <v>379</v>
      </c>
    </row>
    <row r="758" spans="1:36" ht="126" customHeight="1" x14ac:dyDescent="0.2">
      <c r="A758" s="123">
        <v>760</v>
      </c>
      <c r="B758" s="125" t="s">
        <v>1034</v>
      </c>
      <c r="C758" s="2" t="s">
        <v>5986</v>
      </c>
      <c r="D758" s="162"/>
      <c r="E758" s="108" t="s">
        <v>4087</v>
      </c>
      <c r="F758" s="174" t="s">
        <v>5923</v>
      </c>
      <c r="G758" s="26" t="s">
        <v>4085</v>
      </c>
      <c r="H758" s="1" t="s">
        <v>5924</v>
      </c>
      <c r="I758" s="1" t="s">
        <v>5987</v>
      </c>
      <c r="J758" s="1" t="s">
        <v>1324</v>
      </c>
      <c r="K758" s="19" t="s">
        <v>5988</v>
      </c>
      <c r="L758" s="44" t="s">
        <v>5989</v>
      </c>
      <c r="M758" s="50">
        <v>-8</v>
      </c>
      <c r="N758" s="57" t="s">
        <v>5990</v>
      </c>
      <c r="O758" s="1" t="s">
        <v>1709</v>
      </c>
      <c r="P758" s="19" t="s">
        <v>5991</v>
      </c>
      <c r="Q758" s="19" t="s">
        <v>4089</v>
      </c>
      <c r="R758" s="1" t="s">
        <v>4090</v>
      </c>
      <c r="S758" s="1" t="s">
        <v>631</v>
      </c>
      <c r="T758" s="1" t="s">
        <v>632</v>
      </c>
      <c r="U758" s="89" t="s">
        <v>4092</v>
      </c>
      <c r="V758" s="19" t="s">
        <v>1664</v>
      </c>
      <c r="W758" s="19" t="s">
        <v>2244</v>
      </c>
      <c r="X758" s="1" t="s">
        <v>170</v>
      </c>
      <c r="Y758" s="19" t="s">
        <v>1607</v>
      </c>
      <c r="Z758" s="31" t="s">
        <v>634</v>
      </c>
      <c r="AA758" s="31" t="s">
        <v>635</v>
      </c>
      <c r="AB758" s="106" t="s">
        <v>5930</v>
      </c>
      <c r="AC758" s="1" t="s">
        <v>3670</v>
      </c>
      <c r="AD758" s="134">
        <v>4850</v>
      </c>
      <c r="AE758" s="70" t="s">
        <v>5938</v>
      </c>
      <c r="AF758" s="4" t="s">
        <v>6151</v>
      </c>
      <c r="AG758" s="112" t="s">
        <v>1990</v>
      </c>
      <c r="AH758" s="30" t="s">
        <v>641</v>
      </c>
      <c r="AI758" s="1" t="s">
        <v>3082</v>
      </c>
      <c r="AJ758" s="1" t="s">
        <v>379</v>
      </c>
    </row>
    <row r="759" spans="1:36" ht="126" customHeight="1" x14ac:dyDescent="0.2">
      <c r="A759" s="123">
        <v>761</v>
      </c>
      <c r="B759" s="125" t="s">
        <v>1034</v>
      </c>
      <c r="C759" s="2" t="s">
        <v>5992</v>
      </c>
      <c r="D759" s="162"/>
      <c r="E759" s="108" t="s">
        <v>4088</v>
      </c>
      <c r="F759" s="174" t="s">
        <v>5923</v>
      </c>
      <c r="G759" s="26" t="s">
        <v>4086</v>
      </c>
      <c r="H759" s="1" t="s">
        <v>5924</v>
      </c>
      <c r="I759" s="1" t="s">
        <v>5993</v>
      </c>
      <c r="J759" s="1" t="s">
        <v>1324</v>
      </c>
      <c r="K759" s="78" t="s">
        <v>4100</v>
      </c>
      <c r="L759" s="81" t="s">
        <v>1494</v>
      </c>
      <c r="M759" s="50">
        <v>-10</v>
      </c>
      <c r="N759" s="57" t="s">
        <v>4101</v>
      </c>
      <c r="O759" s="1" t="s">
        <v>1709</v>
      </c>
      <c r="P759" s="19" t="s">
        <v>5994</v>
      </c>
      <c r="Q759" s="19" t="s">
        <v>4098</v>
      </c>
      <c r="R759" s="1" t="s">
        <v>4091</v>
      </c>
      <c r="S759" s="1" t="s">
        <v>631</v>
      </c>
      <c r="T759" s="1" t="s">
        <v>632</v>
      </c>
      <c r="U759" s="89" t="s">
        <v>327</v>
      </c>
      <c r="V759" s="19" t="s">
        <v>328</v>
      </c>
      <c r="W759" s="19" t="s">
        <v>505</v>
      </c>
      <c r="X759" s="1" t="s">
        <v>170</v>
      </c>
      <c r="Y759" s="19" t="s">
        <v>1624</v>
      </c>
      <c r="Z759" s="31" t="s">
        <v>634</v>
      </c>
      <c r="AA759" s="31" t="s">
        <v>635</v>
      </c>
      <c r="AB759" s="106" t="s">
        <v>5930</v>
      </c>
      <c r="AC759" s="1" t="s">
        <v>3670</v>
      </c>
      <c r="AD759" s="134">
        <v>5000</v>
      </c>
      <c r="AE759" s="70" t="s">
        <v>5945</v>
      </c>
      <c r="AF759" s="4" t="s">
        <v>6154</v>
      </c>
      <c r="AG759" s="112" t="s">
        <v>1990</v>
      </c>
      <c r="AH759" s="30" t="s">
        <v>641</v>
      </c>
      <c r="AI759" s="1" t="s">
        <v>3082</v>
      </c>
      <c r="AJ759" s="1" t="s">
        <v>379</v>
      </c>
    </row>
    <row r="760" spans="1:36" ht="126" customHeight="1" x14ac:dyDescent="0.2">
      <c r="A760" s="123">
        <v>762</v>
      </c>
      <c r="B760" s="127" t="s">
        <v>2474</v>
      </c>
      <c r="C760" s="2" t="s">
        <v>4103</v>
      </c>
      <c r="D760" s="161"/>
      <c r="E760" s="108" t="s">
        <v>4106</v>
      </c>
      <c r="F760" s="173" t="s">
        <v>4108</v>
      </c>
      <c r="G760" s="26" t="s">
        <v>4109</v>
      </c>
      <c r="H760" s="1" t="s">
        <v>1036</v>
      </c>
      <c r="I760" s="1" t="s">
        <v>4112</v>
      </c>
      <c r="J760" s="1" t="s">
        <v>4167</v>
      </c>
      <c r="K760" s="25" t="s">
        <v>4114</v>
      </c>
      <c r="L760" s="45" t="s">
        <v>4115</v>
      </c>
      <c r="M760" s="51">
        <v>-13</v>
      </c>
      <c r="N760" s="58" t="s">
        <v>4169</v>
      </c>
      <c r="O760" s="1" t="s">
        <v>1709</v>
      </c>
      <c r="P760" s="1" t="s">
        <v>286</v>
      </c>
      <c r="Q760" s="25" t="s">
        <v>4116</v>
      </c>
      <c r="R760" s="25" t="s">
        <v>820</v>
      </c>
      <c r="S760" s="25" t="s">
        <v>590</v>
      </c>
      <c r="T760" s="1" t="s">
        <v>632</v>
      </c>
      <c r="U760" s="89" t="s">
        <v>4117</v>
      </c>
      <c r="V760" s="1" t="s">
        <v>1304</v>
      </c>
      <c r="W760" s="1" t="s">
        <v>505</v>
      </c>
      <c r="X760" s="1" t="s">
        <v>170</v>
      </c>
      <c r="Y760" s="25" t="s">
        <v>3827</v>
      </c>
      <c r="Z760" s="31" t="s">
        <v>634</v>
      </c>
      <c r="AA760" s="31" t="s">
        <v>4168</v>
      </c>
      <c r="AB760" s="101" t="s">
        <v>4111</v>
      </c>
      <c r="AC760" s="19" t="s">
        <v>3625</v>
      </c>
      <c r="AD760" s="98">
        <v>5219.8996655518395</v>
      </c>
      <c r="AE760" s="4" t="s">
        <v>4173</v>
      </c>
      <c r="AF760" s="4" t="s">
        <v>5533</v>
      </c>
      <c r="AG760" s="1" t="s">
        <v>4172</v>
      </c>
      <c r="AH760" s="30" t="s">
        <v>174</v>
      </c>
      <c r="AI760" s="1" t="s">
        <v>3082</v>
      </c>
      <c r="AJ760" s="1" t="s">
        <v>379</v>
      </c>
    </row>
    <row r="761" spans="1:36" ht="126" customHeight="1" x14ac:dyDescent="0.2">
      <c r="A761" s="123">
        <v>763</v>
      </c>
      <c r="B761" s="127" t="s">
        <v>2474</v>
      </c>
      <c r="C761" s="2" t="s">
        <v>4104</v>
      </c>
      <c r="D761" s="161"/>
      <c r="E761" s="108" t="s">
        <v>4107</v>
      </c>
      <c r="F761" s="173" t="s">
        <v>4108</v>
      </c>
      <c r="G761" s="26" t="s">
        <v>4085</v>
      </c>
      <c r="H761" s="1" t="s">
        <v>1036</v>
      </c>
      <c r="I761" s="1" t="s">
        <v>4112</v>
      </c>
      <c r="J761" s="1" t="s">
        <v>4113</v>
      </c>
      <c r="K761" s="25" t="s">
        <v>4114</v>
      </c>
      <c r="L761" s="45" t="s">
        <v>4115</v>
      </c>
      <c r="M761" s="51">
        <v>-13</v>
      </c>
      <c r="N761" s="58" t="s">
        <v>4170</v>
      </c>
      <c r="O761" s="1" t="s">
        <v>1709</v>
      </c>
      <c r="P761" s="1" t="s">
        <v>286</v>
      </c>
      <c r="Q761" s="25" t="s">
        <v>4116</v>
      </c>
      <c r="R761" s="25" t="s">
        <v>820</v>
      </c>
      <c r="S761" s="25" t="s">
        <v>590</v>
      </c>
      <c r="T761" s="1" t="s">
        <v>632</v>
      </c>
      <c r="U761" s="89" t="s">
        <v>4117</v>
      </c>
      <c r="V761" s="1" t="s">
        <v>1304</v>
      </c>
      <c r="W761" s="1" t="s">
        <v>505</v>
      </c>
      <c r="X761" s="1" t="s">
        <v>170</v>
      </c>
      <c r="Y761" s="25" t="s">
        <v>3450</v>
      </c>
      <c r="Z761" s="31" t="s">
        <v>634</v>
      </c>
      <c r="AA761" s="31" t="s">
        <v>4168</v>
      </c>
      <c r="AB761" s="101" t="s">
        <v>4111</v>
      </c>
      <c r="AC761" s="19" t="s">
        <v>3625</v>
      </c>
      <c r="AD761" s="98">
        <v>5340.3010033444816</v>
      </c>
      <c r="AE761" s="4" t="s">
        <v>4173</v>
      </c>
      <c r="AF761" s="4" t="s">
        <v>5534</v>
      </c>
      <c r="AG761" s="1" t="s">
        <v>4172</v>
      </c>
      <c r="AH761" s="30" t="s">
        <v>174</v>
      </c>
      <c r="AI761" s="1" t="s">
        <v>3082</v>
      </c>
      <c r="AJ761" s="1" t="s">
        <v>379</v>
      </c>
    </row>
    <row r="762" spans="1:36" ht="126" customHeight="1" x14ac:dyDescent="0.2">
      <c r="A762" s="123">
        <v>764</v>
      </c>
      <c r="B762" s="127" t="s">
        <v>2474</v>
      </c>
      <c r="C762" s="2" t="s">
        <v>4105</v>
      </c>
      <c r="D762" s="161"/>
      <c r="E762" s="108" t="s">
        <v>4166</v>
      </c>
      <c r="F762" s="173" t="s">
        <v>4108</v>
      </c>
      <c r="G762" s="26" t="s">
        <v>4110</v>
      </c>
      <c r="H762" s="1" t="s">
        <v>1036</v>
      </c>
      <c r="I762" s="1" t="s">
        <v>4112</v>
      </c>
      <c r="J762" s="1" t="s">
        <v>4113</v>
      </c>
      <c r="K762" s="25" t="s">
        <v>4114</v>
      </c>
      <c r="L762" s="45" t="s">
        <v>4115</v>
      </c>
      <c r="M762" s="51">
        <v>-13</v>
      </c>
      <c r="N762" s="58" t="s">
        <v>4171</v>
      </c>
      <c r="O762" s="1" t="s">
        <v>1709</v>
      </c>
      <c r="P762" s="1" t="s">
        <v>286</v>
      </c>
      <c r="Q762" s="25" t="s">
        <v>4116</v>
      </c>
      <c r="R762" s="25" t="s">
        <v>820</v>
      </c>
      <c r="S762" s="25" t="s">
        <v>590</v>
      </c>
      <c r="T762" s="1" t="s">
        <v>632</v>
      </c>
      <c r="U762" s="89" t="s">
        <v>4117</v>
      </c>
      <c r="V762" s="1" t="s">
        <v>1304</v>
      </c>
      <c r="W762" s="1" t="s">
        <v>505</v>
      </c>
      <c r="X762" s="1" t="s">
        <v>170</v>
      </c>
      <c r="Y762" s="25" t="s">
        <v>2732</v>
      </c>
      <c r="Z762" s="31" t="s">
        <v>634</v>
      </c>
      <c r="AA762" s="31" t="s">
        <v>4168</v>
      </c>
      <c r="AB762" s="101" t="s">
        <v>4111</v>
      </c>
      <c r="AC762" s="19" t="s">
        <v>3625</v>
      </c>
      <c r="AD762" s="98">
        <v>5459.8662207357866</v>
      </c>
      <c r="AE762" s="4" t="s">
        <v>4173</v>
      </c>
      <c r="AF762" s="4" t="s">
        <v>5535</v>
      </c>
      <c r="AG762" s="1" t="s">
        <v>4172</v>
      </c>
      <c r="AH762" s="30" t="s">
        <v>174</v>
      </c>
      <c r="AI762" s="1" t="s">
        <v>3082</v>
      </c>
      <c r="AJ762" s="1" t="s">
        <v>379</v>
      </c>
    </row>
    <row r="763" spans="1:36" ht="126" customHeight="1" x14ac:dyDescent="0.2">
      <c r="A763" s="123">
        <v>765</v>
      </c>
      <c r="B763" s="3" t="s">
        <v>6687</v>
      </c>
      <c r="C763" s="2" t="s">
        <v>4731</v>
      </c>
      <c r="D763" s="188"/>
      <c r="E763" s="183" t="s">
        <v>4118</v>
      </c>
      <c r="F763" s="189" t="s">
        <v>6550</v>
      </c>
      <c r="G763" s="24">
        <v>6</v>
      </c>
      <c r="H763" s="19" t="s">
        <v>162</v>
      </c>
      <c r="I763" s="19" t="s">
        <v>4181</v>
      </c>
      <c r="J763" s="19" t="s">
        <v>163</v>
      </c>
      <c r="K763" s="19" t="s">
        <v>1217</v>
      </c>
      <c r="L763" s="44" t="s">
        <v>1217</v>
      </c>
      <c r="M763" s="50" t="s">
        <v>1217</v>
      </c>
      <c r="N763" s="57" t="s">
        <v>1217</v>
      </c>
      <c r="O763" s="19" t="s">
        <v>1218</v>
      </c>
      <c r="P763" s="19" t="s">
        <v>1219</v>
      </c>
      <c r="Q763" s="19" t="s">
        <v>1217</v>
      </c>
      <c r="R763" s="19" t="s">
        <v>4119</v>
      </c>
      <c r="S763" s="19" t="s">
        <v>1217</v>
      </c>
      <c r="T763" s="19" t="s">
        <v>632</v>
      </c>
      <c r="U763" s="116" t="s">
        <v>1791</v>
      </c>
      <c r="V763" s="19" t="s">
        <v>1791</v>
      </c>
      <c r="W763" s="19" t="s">
        <v>1217</v>
      </c>
      <c r="X763" s="19" t="s">
        <v>4120</v>
      </c>
      <c r="Y763" s="19" t="s">
        <v>1791</v>
      </c>
      <c r="Z763" s="31" t="s">
        <v>634</v>
      </c>
      <c r="AA763" s="31" t="s">
        <v>635</v>
      </c>
      <c r="AB763" s="190" t="s">
        <v>6555</v>
      </c>
      <c r="AC763" s="19" t="s">
        <v>3625</v>
      </c>
      <c r="AD763" s="98" t="s">
        <v>1791</v>
      </c>
      <c r="AE763" s="70" t="s">
        <v>1791</v>
      </c>
      <c r="AF763" s="19" t="s">
        <v>1791</v>
      </c>
      <c r="AG763" s="19" t="s">
        <v>1791</v>
      </c>
      <c r="AH763" s="19" t="s">
        <v>1601</v>
      </c>
      <c r="AI763" s="1" t="s">
        <v>3082</v>
      </c>
      <c r="AJ763" s="1" t="s">
        <v>379</v>
      </c>
    </row>
    <row r="764" spans="1:36" ht="126" customHeight="1" x14ac:dyDescent="0.2">
      <c r="A764" s="123">
        <v>766</v>
      </c>
      <c r="B764" s="3" t="s">
        <v>6687</v>
      </c>
      <c r="C764" s="2" t="s">
        <v>4122</v>
      </c>
      <c r="D764" s="188"/>
      <c r="E764" s="183" t="s">
        <v>6551</v>
      </c>
      <c r="F764" s="189" t="s">
        <v>6550</v>
      </c>
      <c r="G764" s="24">
        <v>4</v>
      </c>
      <c r="H764" s="19" t="s">
        <v>162</v>
      </c>
      <c r="I764" s="19" t="s">
        <v>4182</v>
      </c>
      <c r="J764" s="19" t="s">
        <v>163</v>
      </c>
      <c r="K764" s="19" t="s">
        <v>4123</v>
      </c>
      <c r="L764" s="44" t="s">
        <v>3957</v>
      </c>
      <c r="M764" s="50">
        <v>-6</v>
      </c>
      <c r="N764" s="57" t="s">
        <v>1236</v>
      </c>
      <c r="O764" s="19" t="s">
        <v>4124</v>
      </c>
      <c r="P764" s="19" t="s">
        <v>1219</v>
      </c>
      <c r="Q764" s="19" t="s">
        <v>4125</v>
      </c>
      <c r="R764" s="19" t="s">
        <v>4119</v>
      </c>
      <c r="S764" s="19" t="s">
        <v>590</v>
      </c>
      <c r="T764" s="19" t="s">
        <v>632</v>
      </c>
      <c r="U764" s="116" t="s">
        <v>168</v>
      </c>
      <c r="V764" s="19" t="s">
        <v>169</v>
      </c>
      <c r="W764" s="19" t="s">
        <v>4727</v>
      </c>
      <c r="X764" s="19" t="s">
        <v>4126</v>
      </c>
      <c r="Y764" s="19" t="s">
        <v>171</v>
      </c>
      <c r="Z764" s="31" t="s">
        <v>634</v>
      </c>
      <c r="AA764" s="31" t="s">
        <v>635</v>
      </c>
      <c r="AB764" s="190" t="s">
        <v>6555</v>
      </c>
      <c r="AC764" s="19" t="s">
        <v>3625</v>
      </c>
      <c r="AD764" s="98">
        <v>4668</v>
      </c>
      <c r="AE764" s="70" t="s">
        <v>1791</v>
      </c>
      <c r="AF764" s="4">
        <v>12298</v>
      </c>
      <c r="AG764" s="19" t="s">
        <v>4121</v>
      </c>
      <c r="AH764" s="19" t="s">
        <v>1601</v>
      </c>
      <c r="AI764" s="1" t="s">
        <v>3082</v>
      </c>
      <c r="AJ764" s="1" t="s">
        <v>379</v>
      </c>
    </row>
    <row r="765" spans="1:36" ht="126" customHeight="1" x14ac:dyDescent="0.2">
      <c r="A765" s="123">
        <v>767</v>
      </c>
      <c r="B765" s="3" t="s">
        <v>6687</v>
      </c>
      <c r="C765" s="2" t="s">
        <v>4127</v>
      </c>
      <c r="D765" s="188"/>
      <c r="E765" s="183" t="s">
        <v>6553</v>
      </c>
      <c r="F765" s="189" t="s">
        <v>6550</v>
      </c>
      <c r="G765" s="24">
        <v>6</v>
      </c>
      <c r="H765" s="19" t="s">
        <v>162</v>
      </c>
      <c r="I765" s="19" t="s">
        <v>4183</v>
      </c>
      <c r="J765" s="19" t="s">
        <v>163</v>
      </c>
      <c r="K765" s="19" t="s">
        <v>4179</v>
      </c>
      <c r="L765" s="44" t="s">
        <v>3963</v>
      </c>
      <c r="M765" s="50">
        <v>-6</v>
      </c>
      <c r="N765" s="57" t="s">
        <v>1630</v>
      </c>
      <c r="O765" s="19" t="s">
        <v>4124</v>
      </c>
      <c r="P765" s="19" t="s">
        <v>1219</v>
      </c>
      <c r="Q765" s="19" t="s">
        <v>4128</v>
      </c>
      <c r="R765" s="19" t="s">
        <v>4119</v>
      </c>
      <c r="S765" s="19" t="s">
        <v>590</v>
      </c>
      <c r="T765" s="19" t="s">
        <v>632</v>
      </c>
      <c r="U765" s="116" t="s">
        <v>4176</v>
      </c>
      <c r="V765" s="19" t="s">
        <v>4129</v>
      </c>
      <c r="W765" s="19" t="s">
        <v>4728</v>
      </c>
      <c r="X765" s="19" t="s">
        <v>4126</v>
      </c>
      <c r="Y765" s="19" t="s">
        <v>2233</v>
      </c>
      <c r="Z765" s="31" t="s">
        <v>634</v>
      </c>
      <c r="AA765" s="31" t="s">
        <v>635</v>
      </c>
      <c r="AB765" s="190" t="s">
        <v>6555</v>
      </c>
      <c r="AC765" s="19" t="s">
        <v>3625</v>
      </c>
      <c r="AD765" s="98">
        <v>4735</v>
      </c>
      <c r="AE765" s="70" t="s">
        <v>1791</v>
      </c>
      <c r="AF765" s="4">
        <v>13218</v>
      </c>
      <c r="AG765" s="19" t="s">
        <v>4121</v>
      </c>
      <c r="AH765" s="19" t="s">
        <v>1601</v>
      </c>
      <c r="AI765" s="1" t="s">
        <v>3082</v>
      </c>
      <c r="AJ765" s="1" t="s">
        <v>379</v>
      </c>
    </row>
    <row r="766" spans="1:36" ht="126" customHeight="1" x14ac:dyDescent="0.2">
      <c r="A766" s="123">
        <v>768</v>
      </c>
      <c r="B766" s="3" t="s">
        <v>6687</v>
      </c>
      <c r="C766" s="2" t="s">
        <v>4130</v>
      </c>
      <c r="D766" s="188"/>
      <c r="E766" s="183" t="s">
        <v>6554</v>
      </c>
      <c r="F766" s="189" t="s">
        <v>6550</v>
      </c>
      <c r="G766" s="24">
        <v>8</v>
      </c>
      <c r="H766" s="19" t="s">
        <v>162</v>
      </c>
      <c r="I766" s="19" t="s">
        <v>4184</v>
      </c>
      <c r="J766" s="19" t="s">
        <v>163</v>
      </c>
      <c r="K766" s="19" t="s">
        <v>4131</v>
      </c>
      <c r="L766" s="44" t="s">
        <v>2698</v>
      </c>
      <c r="M766" s="50">
        <v>-6</v>
      </c>
      <c r="N766" s="57" t="s">
        <v>1655</v>
      </c>
      <c r="O766" s="19" t="s">
        <v>4124</v>
      </c>
      <c r="P766" s="19" t="s">
        <v>1219</v>
      </c>
      <c r="Q766" s="19" t="s">
        <v>4132</v>
      </c>
      <c r="R766" s="19" t="s">
        <v>4119</v>
      </c>
      <c r="S766" s="19" t="s">
        <v>590</v>
      </c>
      <c r="T766" s="19" t="s">
        <v>632</v>
      </c>
      <c r="U766" s="116" t="s">
        <v>4177</v>
      </c>
      <c r="V766" s="19" t="s">
        <v>4133</v>
      </c>
      <c r="W766" s="19" t="s">
        <v>4728</v>
      </c>
      <c r="X766" s="19" t="s">
        <v>4126</v>
      </c>
      <c r="Y766" s="19" t="s">
        <v>497</v>
      </c>
      <c r="Z766" s="31" t="s">
        <v>634</v>
      </c>
      <c r="AA766" s="31" t="s">
        <v>635</v>
      </c>
      <c r="AB766" s="190" t="s">
        <v>6555</v>
      </c>
      <c r="AC766" s="19" t="s">
        <v>3625</v>
      </c>
      <c r="AD766" s="98">
        <v>5142</v>
      </c>
      <c r="AE766" s="70" t="s">
        <v>1791</v>
      </c>
      <c r="AF766" s="4">
        <v>15169</v>
      </c>
      <c r="AG766" s="19" t="s">
        <v>4121</v>
      </c>
      <c r="AH766" s="19" t="s">
        <v>1601</v>
      </c>
      <c r="AI766" s="1" t="s">
        <v>3082</v>
      </c>
      <c r="AJ766" s="1" t="s">
        <v>379</v>
      </c>
    </row>
    <row r="767" spans="1:36" ht="126" customHeight="1" x14ac:dyDescent="0.2">
      <c r="A767" s="123">
        <v>769</v>
      </c>
      <c r="B767" s="3" t="s">
        <v>6687</v>
      </c>
      <c r="C767" s="2" t="s">
        <v>4134</v>
      </c>
      <c r="D767" s="188"/>
      <c r="E767" s="183" t="s">
        <v>4135</v>
      </c>
      <c r="F767" s="189" t="s">
        <v>6550</v>
      </c>
      <c r="G767" s="24">
        <v>10</v>
      </c>
      <c r="H767" s="19" t="s">
        <v>162</v>
      </c>
      <c r="I767" s="19" t="s">
        <v>6552</v>
      </c>
      <c r="J767" s="19" t="s">
        <v>163</v>
      </c>
      <c r="K767" s="19" t="s">
        <v>4136</v>
      </c>
      <c r="L767" s="44" t="s">
        <v>1497</v>
      </c>
      <c r="M767" s="50">
        <v>-6</v>
      </c>
      <c r="N767" s="57" t="s">
        <v>2013</v>
      </c>
      <c r="O767" s="19" t="s">
        <v>4124</v>
      </c>
      <c r="P767" s="19" t="s">
        <v>1219</v>
      </c>
      <c r="Q767" s="19" t="s">
        <v>4137</v>
      </c>
      <c r="R767" s="19" t="s">
        <v>4119</v>
      </c>
      <c r="S767" s="19" t="s">
        <v>590</v>
      </c>
      <c r="T767" s="19" t="s">
        <v>632</v>
      </c>
      <c r="U767" s="116" t="s">
        <v>2843</v>
      </c>
      <c r="V767" s="19" t="s">
        <v>4138</v>
      </c>
      <c r="W767" s="19" t="s">
        <v>4729</v>
      </c>
      <c r="X767" s="19" t="s">
        <v>4126</v>
      </c>
      <c r="Y767" s="19" t="s">
        <v>497</v>
      </c>
      <c r="Z767" s="31" t="s">
        <v>634</v>
      </c>
      <c r="AA767" s="31" t="s">
        <v>635</v>
      </c>
      <c r="AB767" s="190" t="s">
        <v>6555</v>
      </c>
      <c r="AC767" s="19" t="s">
        <v>3625</v>
      </c>
      <c r="AD767" s="98">
        <v>6291</v>
      </c>
      <c r="AE767" s="70" t="s">
        <v>1791</v>
      </c>
      <c r="AF767" s="4">
        <v>16927</v>
      </c>
      <c r="AG767" s="19" t="s">
        <v>4121</v>
      </c>
      <c r="AH767" s="19" t="s">
        <v>1601</v>
      </c>
      <c r="AI767" s="1" t="s">
        <v>3082</v>
      </c>
      <c r="AJ767" s="1" t="s">
        <v>379</v>
      </c>
    </row>
    <row r="768" spans="1:36" ht="126" customHeight="1" x14ac:dyDescent="0.2">
      <c r="A768" s="123">
        <v>770</v>
      </c>
      <c r="B768" s="3" t="s">
        <v>6687</v>
      </c>
      <c r="C768" s="2" t="s">
        <v>4139</v>
      </c>
      <c r="D768" s="188"/>
      <c r="E768" s="183" t="s">
        <v>4140</v>
      </c>
      <c r="F768" s="189" t="s">
        <v>6550</v>
      </c>
      <c r="G768" s="24">
        <v>12</v>
      </c>
      <c r="H768" s="19" t="s">
        <v>162</v>
      </c>
      <c r="I768" s="19" t="s">
        <v>4185</v>
      </c>
      <c r="J768" s="19" t="s">
        <v>163</v>
      </c>
      <c r="K768" s="19" t="s">
        <v>4141</v>
      </c>
      <c r="L768" s="44" t="s">
        <v>3226</v>
      </c>
      <c r="M768" s="50">
        <v>-6</v>
      </c>
      <c r="N768" s="57" t="s">
        <v>4031</v>
      </c>
      <c r="O768" s="19" t="s">
        <v>4124</v>
      </c>
      <c r="P768" s="19" t="s">
        <v>1219</v>
      </c>
      <c r="Q768" s="19" t="s">
        <v>4137</v>
      </c>
      <c r="R768" s="19" t="s">
        <v>4119</v>
      </c>
      <c r="S768" s="19" t="s">
        <v>590</v>
      </c>
      <c r="T768" s="19" t="s">
        <v>632</v>
      </c>
      <c r="U768" s="116" t="s">
        <v>2843</v>
      </c>
      <c r="V768" s="19" t="s">
        <v>4138</v>
      </c>
      <c r="W768" s="19" t="s">
        <v>4729</v>
      </c>
      <c r="X768" s="19" t="s">
        <v>4126</v>
      </c>
      <c r="Y768" s="19" t="s">
        <v>497</v>
      </c>
      <c r="Z768" s="31" t="s">
        <v>634</v>
      </c>
      <c r="AA768" s="31" t="s">
        <v>635</v>
      </c>
      <c r="AB768" s="190" t="s">
        <v>6555</v>
      </c>
      <c r="AC768" s="19" t="s">
        <v>3625</v>
      </c>
      <c r="AD768" s="98">
        <v>6548</v>
      </c>
      <c r="AE768" s="70" t="s">
        <v>1791</v>
      </c>
      <c r="AF768" s="4">
        <v>17580</v>
      </c>
      <c r="AG768" s="19" t="s">
        <v>4121</v>
      </c>
      <c r="AH768" s="19" t="s">
        <v>1601</v>
      </c>
      <c r="AI768" s="1" t="s">
        <v>3082</v>
      </c>
      <c r="AJ768" s="1" t="s">
        <v>379</v>
      </c>
    </row>
    <row r="769" spans="1:36" ht="126" customHeight="1" x14ac:dyDescent="0.2">
      <c r="A769" s="123">
        <v>771</v>
      </c>
      <c r="B769" s="3" t="s">
        <v>6687</v>
      </c>
      <c r="C769" s="2" t="s">
        <v>4142</v>
      </c>
      <c r="D769" s="188"/>
      <c r="E769" s="183" t="s">
        <v>4143</v>
      </c>
      <c r="F769" s="189" t="s">
        <v>6550</v>
      </c>
      <c r="G769" s="24">
        <v>14</v>
      </c>
      <c r="H769" s="19" t="s">
        <v>162</v>
      </c>
      <c r="I769" s="19" t="s">
        <v>4144</v>
      </c>
      <c r="J769" s="19" t="s">
        <v>163</v>
      </c>
      <c r="K769" s="19" t="s">
        <v>4180</v>
      </c>
      <c r="L769" s="44" t="s">
        <v>4145</v>
      </c>
      <c r="M769" s="50">
        <v>-6</v>
      </c>
      <c r="N769" s="57" t="s">
        <v>1661</v>
      </c>
      <c r="O769" s="19" t="s">
        <v>4124</v>
      </c>
      <c r="P769" s="19" t="s">
        <v>1219</v>
      </c>
      <c r="Q769" s="19" t="s">
        <v>4146</v>
      </c>
      <c r="R769" s="19" t="s">
        <v>4119</v>
      </c>
      <c r="S769" s="19" t="s">
        <v>590</v>
      </c>
      <c r="T769" s="19" t="s">
        <v>632</v>
      </c>
      <c r="U769" s="116" t="s">
        <v>4178</v>
      </c>
      <c r="V769" s="19" t="s">
        <v>2320</v>
      </c>
      <c r="W769" s="19" t="s">
        <v>4729</v>
      </c>
      <c r="X769" s="19" t="s">
        <v>4120</v>
      </c>
      <c r="Y769" s="19" t="s">
        <v>497</v>
      </c>
      <c r="Z769" s="31" t="s">
        <v>634</v>
      </c>
      <c r="AA769" s="31" t="s">
        <v>635</v>
      </c>
      <c r="AB769" s="190" t="s">
        <v>6555</v>
      </c>
      <c r="AC769" s="19" t="s">
        <v>3625</v>
      </c>
      <c r="AD769" s="98">
        <v>7101</v>
      </c>
      <c r="AE769" s="70" t="s">
        <v>1791</v>
      </c>
      <c r="AF769" s="4">
        <v>19226</v>
      </c>
      <c r="AG769" s="19" t="s">
        <v>4121</v>
      </c>
      <c r="AH769" s="19" t="s">
        <v>1601</v>
      </c>
      <c r="AI769" s="1" t="s">
        <v>3082</v>
      </c>
      <c r="AJ769" s="1" t="s">
        <v>379</v>
      </c>
    </row>
    <row r="770" spans="1:36" ht="126" customHeight="1" x14ac:dyDescent="0.2">
      <c r="A770" s="123">
        <v>772</v>
      </c>
      <c r="B770" s="3" t="s">
        <v>6687</v>
      </c>
      <c r="C770" s="2" t="s">
        <v>4147</v>
      </c>
      <c r="D770" s="188"/>
      <c r="E770" s="183" t="s">
        <v>4148</v>
      </c>
      <c r="F770" s="189" t="s">
        <v>6550</v>
      </c>
      <c r="G770" s="24">
        <v>16</v>
      </c>
      <c r="H770" s="19" t="s">
        <v>162</v>
      </c>
      <c r="I770" s="19" t="s">
        <v>4149</v>
      </c>
      <c r="J770" s="19" t="s">
        <v>163</v>
      </c>
      <c r="K770" s="19" t="s">
        <v>4150</v>
      </c>
      <c r="L770" s="44" t="s">
        <v>4151</v>
      </c>
      <c r="M770" s="50">
        <v>-6</v>
      </c>
      <c r="N770" s="57" t="s">
        <v>4152</v>
      </c>
      <c r="O770" s="19" t="s">
        <v>4124</v>
      </c>
      <c r="P770" s="19" t="s">
        <v>1219</v>
      </c>
      <c r="Q770" s="19" t="s">
        <v>4146</v>
      </c>
      <c r="R770" s="19" t="s">
        <v>4119</v>
      </c>
      <c r="S770" s="19" t="s">
        <v>590</v>
      </c>
      <c r="T770" s="19" t="s">
        <v>632</v>
      </c>
      <c r="U770" s="116" t="s">
        <v>4178</v>
      </c>
      <c r="V770" s="19" t="s">
        <v>2320</v>
      </c>
      <c r="W770" s="19" t="s">
        <v>4729</v>
      </c>
      <c r="X770" s="19" t="s">
        <v>4120</v>
      </c>
      <c r="Y770" s="19" t="s">
        <v>497</v>
      </c>
      <c r="Z770" s="31" t="s">
        <v>634</v>
      </c>
      <c r="AA770" s="31" t="s">
        <v>635</v>
      </c>
      <c r="AB770" s="190" t="s">
        <v>6555</v>
      </c>
      <c r="AC770" s="19" t="s">
        <v>3625</v>
      </c>
      <c r="AD770" s="98">
        <v>7901</v>
      </c>
      <c r="AE770" s="70" t="s">
        <v>1791</v>
      </c>
      <c r="AF770" s="4">
        <v>20386</v>
      </c>
      <c r="AG770" s="19" t="s">
        <v>4121</v>
      </c>
      <c r="AH770" s="19" t="s">
        <v>1601</v>
      </c>
      <c r="AI770" s="1" t="s">
        <v>3082</v>
      </c>
      <c r="AJ770" s="1" t="s">
        <v>379</v>
      </c>
    </row>
    <row r="771" spans="1:36" ht="126" customHeight="1" x14ac:dyDescent="0.2">
      <c r="A771" s="123">
        <v>773</v>
      </c>
      <c r="B771" s="3" t="s">
        <v>6687</v>
      </c>
      <c r="C771" s="2" t="s">
        <v>4153</v>
      </c>
      <c r="D771" s="188"/>
      <c r="E771" s="183" t="s">
        <v>4154</v>
      </c>
      <c r="F771" s="189" t="s">
        <v>6550</v>
      </c>
      <c r="G771" s="24">
        <v>18</v>
      </c>
      <c r="H771" s="19" t="s">
        <v>162</v>
      </c>
      <c r="I771" s="19" t="s">
        <v>4155</v>
      </c>
      <c r="J771" s="19" t="s">
        <v>163</v>
      </c>
      <c r="K771" s="19" t="s">
        <v>4156</v>
      </c>
      <c r="L771" s="44" t="s">
        <v>4157</v>
      </c>
      <c r="M771" s="50">
        <v>-6</v>
      </c>
      <c r="N771" s="57" t="s">
        <v>4158</v>
      </c>
      <c r="O771" s="19" t="s">
        <v>4124</v>
      </c>
      <c r="P771" s="19" t="s">
        <v>1219</v>
      </c>
      <c r="Q771" s="19" t="s">
        <v>4146</v>
      </c>
      <c r="R771" s="19" t="s">
        <v>4119</v>
      </c>
      <c r="S771" s="19" t="s">
        <v>590</v>
      </c>
      <c r="T771" s="19" t="s">
        <v>632</v>
      </c>
      <c r="U771" s="116" t="s">
        <v>2884</v>
      </c>
      <c r="V771" s="19" t="s">
        <v>4159</v>
      </c>
      <c r="W771" s="19" t="s">
        <v>4729</v>
      </c>
      <c r="X771" s="19" t="s">
        <v>4120</v>
      </c>
      <c r="Y771" s="19" t="s">
        <v>1147</v>
      </c>
      <c r="Z771" s="31" t="s">
        <v>634</v>
      </c>
      <c r="AA771" s="31" t="s">
        <v>635</v>
      </c>
      <c r="AB771" s="190" t="s">
        <v>6555</v>
      </c>
      <c r="AC771" s="19" t="s">
        <v>3625</v>
      </c>
      <c r="AD771" s="98">
        <v>8726</v>
      </c>
      <c r="AE771" s="70" t="s">
        <v>1791</v>
      </c>
      <c r="AF771" s="4">
        <v>20952</v>
      </c>
      <c r="AG771" s="19" t="s">
        <v>4121</v>
      </c>
      <c r="AH771" s="19" t="s">
        <v>1601</v>
      </c>
      <c r="AI771" s="1" t="s">
        <v>3082</v>
      </c>
      <c r="AJ771" s="1" t="s">
        <v>379</v>
      </c>
    </row>
    <row r="772" spans="1:36" ht="126" customHeight="1" x14ac:dyDescent="0.2">
      <c r="A772" s="123">
        <v>774</v>
      </c>
      <c r="B772" s="3" t="s">
        <v>6687</v>
      </c>
      <c r="C772" s="2" t="s">
        <v>4160</v>
      </c>
      <c r="D772" s="188"/>
      <c r="E772" s="183" t="s">
        <v>4161</v>
      </c>
      <c r="F772" s="189" t="s">
        <v>6550</v>
      </c>
      <c r="G772" s="24">
        <v>20</v>
      </c>
      <c r="H772" s="19" t="s">
        <v>162</v>
      </c>
      <c r="I772" s="19" t="s">
        <v>4162</v>
      </c>
      <c r="J772" s="19" t="s">
        <v>163</v>
      </c>
      <c r="K772" s="19" t="s">
        <v>4163</v>
      </c>
      <c r="L772" s="44" t="s">
        <v>4164</v>
      </c>
      <c r="M772" s="50">
        <v>-6</v>
      </c>
      <c r="N772" s="57" t="s">
        <v>2088</v>
      </c>
      <c r="O772" s="19" t="s">
        <v>4124</v>
      </c>
      <c r="P772" s="19" t="s">
        <v>1219</v>
      </c>
      <c r="Q772" s="19" t="s">
        <v>4165</v>
      </c>
      <c r="R772" s="19" t="s">
        <v>4119</v>
      </c>
      <c r="S772" s="19" t="s">
        <v>590</v>
      </c>
      <c r="T772" s="19" t="s">
        <v>632</v>
      </c>
      <c r="U772" s="116" t="s">
        <v>2884</v>
      </c>
      <c r="V772" s="19" t="s">
        <v>4159</v>
      </c>
      <c r="W772" s="19" t="s">
        <v>4730</v>
      </c>
      <c r="X772" s="19" t="s">
        <v>4120</v>
      </c>
      <c r="Y772" s="19" t="s">
        <v>1147</v>
      </c>
      <c r="Z772" s="31" t="s">
        <v>634</v>
      </c>
      <c r="AA772" s="31" t="s">
        <v>635</v>
      </c>
      <c r="AB772" s="190" t="s">
        <v>6555</v>
      </c>
      <c r="AC772" s="19" t="s">
        <v>3625</v>
      </c>
      <c r="AD772" s="98">
        <v>9523</v>
      </c>
      <c r="AE772" s="70" t="s">
        <v>1791</v>
      </c>
      <c r="AF772" s="4">
        <v>22424</v>
      </c>
      <c r="AG772" s="19" t="s">
        <v>4121</v>
      </c>
      <c r="AH772" s="19" t="s">
        <v>1601</v>
      </c>
      <c r="AI772" s="1" t="s">
        <v>3082</v>
      </c>
      <c r="AJ772" s="1" t="s">
        <v>379</v>
      </c>
    </row>
    <row r="773" spans="1:36" ht="126" customHeight="1" x14ac:dyDescent="0.2">
      <c r="A773" s="123">
        <v>775</v>
      </c>
      <c r="B773" s="129" t="s">
        <v>3715</v>
      </c>
      <c r="C773" s="2" t="s">
        <v>4187</v>
      </c>
      <c r="D773" s="162"/>
      <c r="E773" s="108" t="s">
        <v>6266</v>
      </c>
      <c r="F773" s="178" t="s">
        <v>6265</v>
      </c>
      <c r="G773" s="75">
        <v>4</v>
      </c>
      <c r="H773" s="73" t="s">
        <v>1161</v>
      </c>
      <c r="I773" s="73" t="s">
        <v>5689</v>
      </c>
      <c r="J773" s="73" t="s">
        <v>4199</v>
      </c>
      <c r="K773" s="73" t="s">
        <v>4201</v>
      </c>
      <c r="L773" s="46" t="s">
        <v>284</v>
      </c>
      <c r="M773" s="53">
        <v>-134</v>
      </c>
      <c r="N773" s="60" t="s">
        <v>357</v>
      </c>
      <c r="O773" s="17" t="s">
        <v>285</v>
      </c>
      <c r="P773" s="17" t="s">
        <v>379</v>
      </c>
      <c r="Q773" s="17" t="s">
        <v>379</v>
      </c>
      <c r="R773" s="73" t="s">
        <v>4198</v>
      </c>
      <c r="S773" s="73" t="s">
        <v>4218</v>
      </c>
      <c r="T773" s="73" t="s">
        <v>379</v>
      </c>
      <c r="U773" s="120" t="s">
        <v>379</v>
      </c>
      <c r="V773" s="73" t="s">
        <v>379</v>
      </c>
      <c r="W773" s="73" t="s">
        <v>379</v>
      </c>
      <c r="X773" s="73" t="s">
        <v>4197</v>
      </c>
      <c r="Y773" s="73" t="s">
        <v>1147</v>
      </c>
      <c r="Z773" s="31" t="s">
        <v>6625</v>
      </c>
      <c r="AA773" s="31" t="s">
        <v>635</v>
      </c>
      <c r="AB773" s="107" t="s">
        <v>6276</v>
      </c>
      <c r="AC773" s="73" t="s">
        <v>1132</v>
      </c>
      <c r="AD773" s="134">
        <v>4490</v>
      </c>
      <c r="AE773" s="37">
        <v>130</v>
      </c>
      <c r="AF773" s="4">
        <v>11974</v>
      </c>
      <c r="AG773" s="73" t="s">
        <v>4219</v>
      </c>
      <c r="AH773" s="32" t="s">
        <v>6277</v>
      </c>
      <c r="AI773" s="1" t="s">
        <v>3082</v>
      </c>
      <c r="AJ773" s="1" t="s">
        <v>379</v>
      </c>
    </row>
    <row r="774" spans="1:36" ht="126" customHeight="1" x14ac:dyDescent="0.2">
      <c r="A774" s="123">
        <v>776</v>
      </c>
      <c r="B774" s="129" t="s">
        <v>3715</v>
      </c>
      <c r="C774" s="2" t="s">
        <v>4188</v>
      </c>
      <c r="D774" s="162"/>
      <c r="E774" s="108" t="s">
        <v>6268</v>
      </c>
      <c r="F774" s="178" t="s">
        <v>6265</v>
      </c>
      <c r="G774" s="75">
        <v>4</v>
      </c>
      <c r="H774" s="73" t="s">
        <v>1161</v>
      </c>
      <c r="I774" s="73" t="s">
        <v>5690</v>
      </c>
      <c r="J774" s="73" t="s">
        <v>4199</v>
      </c>
      <c r="K774" s="73" t="s">
        <v>4202</v>
      </c>
      <c r="L774" s="46" t="s">
        <v>4209</v>
      </c>
      <c r="M774" s="53">
        <v>-134</v>
      </c>
      <c r="N774" s="60" t="s">
        <v>1434</v>
      </c>
      <c r="O774" s="17" t="s">
        <v>285</v>
      </c>
      <c r="P774" s="17" t="s">
        <v>379</v>
      </c>
      <c r="Q774" s="17" t="s">
        <v>379</v>
      </c>
      <c r="R774" s="73" t="s">
        <v>4198</v>
      </c>
      <c r="S774" s="73" t="s">
        <v>4218</v>
      </c>
      <c r="T774" s="73" t="s">
        <v>379</v>
      </c>
      <c r="U774" s="120" t="s">
        <v>379</v>
      </c>
      <c r="V774" s="73" t="s">
        <v>379</v>
      </c>
      <c r="W774" s="73" t="s">
        <v>379</v>
      </c>
      <c r="X774" s="73" t="s">
        <v>4197</v>
      </c>
      <c r="Y774" s="73" t="s">
        <v>2748</v>
      </c>
      <c r="Z774" s="31" t="s">
        <v>6625</v>
      </c>
      <c r="AA774" s="31" t="s">
        <v>635</v>
      </c>
      <c r="AB774" s="107" t="s">
        <v>6276</v>
      </c>
      <c r="AC774" s="73" t="s">
        <v>1132</v>
      </c>
      <c r="AD774" s="134">
        <v>4835</v>
      </c>
      <c r="AE774" s="37">
        <v>130</v>
      </c>
      <c r="AF774" s="4">
        <v>8197</v>
      </c>
      <c r="AG774" s="73" t="s">
        <v>4219</v>
      </c>
      <c r="AH774" s="32" t="s">
        <v>6277</v>
      </c>
      <c r="AI774" s="1" t="s">
        <v>3082</v>
      </c>
      <c r="AJ774" s="1" t="s">
        <v>379</v>
      </c>
    </row>
    <row r="775" spans="1:36" ht="126" customHeight="1" x14ac:dyDescent="0.2">
      <c r="A775" s="123">
        <v>777</v>
      </c>
      <c r="B775" s="68" t="s">
        <v>3715</v>
      </c>
      <c r="C775" s="2" t="s">
        <v>4189</v>
      </c>
      <c r="D775" s="164"/>
      <c r="E775" s="108" t="s">
        <v>6269</v>
      </c>
      <c r="F775" s="178" t="s">
        <v>6265</v>
      </c>
      <c r="G775" s="23">
        <v>5</v>
      </c>
      <c r="H775" s="73" t="s">
        <v>1161</v>
      </c>
      <c r="I775" s="73" t="s">
        <v>5691</v>
      </c>
      <c r="J775" s="73" t="s">
        <v>4199</v>
      </c>
      <c r="K775" s="73" t="s">
        <v>4203</v>
      </c>
      <c r="L775" s="43" t="s">
        <v>4210</v>
      </c>
      <c r="M775" s="53">
        <v>-134</v>
      </c>
      <c r="N775" s="56" t="s">
        <v>1434</v>
      </c>
      <c r="O775" s="17" t="s">
        <v>285</v>
      </c>
      <c r="P775" s="17" t="s">
        <v>379</v>
      </c>
      <c r="Q775" s="17" t="s">
        <v>379</v>
      </c>
      <c r="R775" s="73" t="s">
        <v>4198</v>
      </c>
      <c r="S775" s="73" t="s">
        <v>4218</v>
      </c>
      <c r="T775" s="73" t="s">
        <v>379</v>
      </c>
      <c r="U775" s="120" t="s">
        <v>379</v>
      </c>
      <c r="V775" s="73" t="s">
        <v>379</v>
      </c>
      <c r="W775" s="73" t="s">
        <v>379</v>
      </c>
      <c r="X775" s="73" t="s">
        <v>4197</v>
      </c>
      <c r="Y775" s="73" t="s">
        <v>1147</v>
      </c>
      <c r="Z775" s="31" t="s">
        <v>6625</v>
      </c>
      <c r="AA775" s="31" t="s">
        <v>635</v>
      </c>
      <c r="AB775" s="107" t="s">
        <v>6276</v>
      </c>
      <c r="AC775" s="73" t="s">
        <v>1132</v>
      </c>
      <c r="AD775" s="134">
        <v>4745</v>
      </c>
      <c r="AE775" s="37">
        <v>130</v>
      </c>
      <c r="AF775" s="4">
        <v>12562</v>
      </c>
      <c r="AG775" s="73" t="s">
        <v>4219</v>
      </c>
      <c r="AH775" s="32" t="s">
        <v>6277</v>
      </c>
      <c r="AI775" s="1" t="s">
        <v>3082</v>
      </c>
      <c r="AJ775" s="1" t="s">
        <v>379</v>
      </c>
    </row>
    <row r="776" spans="1:36" ht="126" customHeight="1" x14ac:dyDescent="0.2">
      <c r="A776" s="123">
        <v>778</v>
      </c>
      <c r="B776" s="68" t="s">
        <v>3715</v>
      </c>
      <c r="C776" s="2" t="s">
        <v>4190</v>
      </c>
      <c r="D776" s="164"/>
      <c r="E776" s="108" t="s">
        <v>6270</v>
      </c>
      <c r="F776" s="178" t="s">
        <v>6265</v>
      </c>
      <c r="G776" s="23">
        <v>5</v>
      </c>
      <c r="H776" s="73" t="s">
        <v>1161</v>
      </c>
      <c r="I776" s="73" t="s">
        <v>5692</v>
      </c>
      <c r="J776" s="73" t="s">
        <v>4199</v>
      </c>
      <c r="K776" s="73" t="s">
        <v>4202</v>
      </c>
      <c r="L776" s="46" t="s">
        <v>4209</v>
      </c>
      <c r="M776" s="53">
        <v>-134</v>
      </c>
      <c r="N776" s="56" t="s">
        <v>3900</v>
      </c>
      <c r="O776" s="17" t="s">
        <v>285</v>
      </c>
      <c r="P776" s="17" t="s">
        <v>379</v>
      </c>
      <c r="Q776" s="17" t="s">
        <v>379</v>
      </c>
      <c r="R776" s="73" t="s">
        <v>4198</v>
      </c>
      <c r="S776" s="73" t="s">
        <v>4218</v>
      </c>
      <c r="T776" s="73" t="s">
        <v>379</v>
      </c>
      <c r="U776" s="120" t="s">
        <v>379</v>
      </c>
      <c r="V776" s="73" t="s">
        <v>379</v>
      </c>
      <c r="W776" s="73" t="s">
        <v>379</v>
      </c>
      <c r="X776" s="73" t="s">
        <v>4197</v>
      </c>
      <c r="Y776" s="73" t="s">
        <v>1588</v>
      </c>
      <c r="Z776" s="31" t="s">
        <v>6625</v>
      </c>
      <c r="AA776" s="31" t="s">
        <v>635</v>
      </c>
      <c r="AB776" s="107" t="s">
        <v>6276</v>
      </c>
      <c r="AC776" s="73" t="s">
        <v>1132</v>
      </c>
      <c r="AD776" s="134">
        <v>5040</v>
      </c>
      <c r="AE776" s="37">
        <v>130</v>
      </c>
      <c r="AF776" s="4">
        <v>9161</v>
      </c>
      <c r="AG776" s="73" t="s">
        <v>4219</v>
      </c>
      <c r="AH776" s="32" t="s">
        <v>6277</v>
      </c>
      <c r="AI776" s="1" t="s">
        <v>3082</v>
      </c>
      <c r="AJ776" s="1" t="s">
        <v>379</v>
      </c>
    </row>
    <row r="777" spans="1:36" ht="126" customHeight="1" x14ac:dyDescent="0.2">
      <c r="A777" s="123">
        <v>779</v>
      </c>
      <c r="B777" s="68" t="s">
        <v>3715</v>
      </c>
      <c r="C777" s="2" t="s">
        <v>4191</v>
      </c>
      <c r="D777" s="164"/>
      <c r="E777" s="108" t="s">
        <v>6267</v>
      </c>
      <c r="F777" s="178" t="s">
        <v>6265</v>
      </c>
      <c r="G777" s="23">
        <v>5</v>
      </c>
      <c r="H777" s="73" t="s">
        <v>1161</v>
      </c>
      <c r="I777" s="73" t="s">
        <v>5693</v>
      </c>
      <c r="J777" s="73" t="s">
        <v>4199</v>
      </c>
      <c r="K777" s="73" t="s">
        <v>4204</v>
      </c>
      <c r="L777" s="43" t="s">
        <v>437</v>
      </c>
      <c r="M777" s="53">
        <v>-134</v>
      </c>
      <c r="N777" s="56" t="s">
        <v>4215</v>
      </c>
      <c r="O777" s="17" t="s">
        <v>285</v>
      </c>
      <c r="P777" s="17" t="s">
        <v>379</v>
      </c>
      <c r="Q777" s="17" t="s">
        <v>379</v>
      </c>
      <c r="R777" s="73" t="s">
        <v>4198</v>
      </c>
      <c r="S777" s="73" t="s">
        <v>4218</v>
      </c>
      <c r="T777" s="73" t="s">
        <v>379</v>
      </c>
      <c r="U777" s="120" t="s">
        <v>379</v>
      </c>
      <c r="V777" s="73" t="s">
        <v>379</v>
      </c>
      <c r="W777" s="73" t="s">
        <v>379</v>
      </c>
      <c r="X777" s="73" t="s">
        <v>4197</v>
      </c>
      <c r="Y777" s="73" t="s">
        <v>2748</v>
      </c>
      <c r="Z777" s="31" t="s">
        <v>6625</v>
      </c>
      <c r="AA777" s="31" t="s">
        <v>635</v>
      </c>
      <c r="AB777" s="107" t="s">
        <v>6276</v>
      </c>
      <c r="AC777" s="73" t="s">
        <v>1132</v>
      </c>
      <c r="AD777" s="134">
        <v>5290</v>
      </c>
      <c r="AE777" s="37">
        <v>130</v>
      </c>
      <c r="AF777" s="4">
        <v>8795</v>
      </c>
      <c r="AG777" s="73" t="s">
        <v>4219</v>
      </c>
      <c r="AH777" s="32" t="s">
        <v>6277</v>
      </c>
      <c r="AI777" s="1" t="s">
        <v>3082</v>
      </c>
      <c r="AJ777" s="1" t="s">
        <v>379</v>
      </c>
    </row>
    <row r="778" spans="1:36" ht="126" customHeight="1" x14ac:dyDescent="0.2">
      <c r="A778" s="123">
        <v>780</v>
      </c>
      <c r="B778" s="68" t="s">
        <v>3715</v>
      </c>
      <c r="C778" s="2" t="s">
        <v>4192</v>
      </c>
      <c r="D778" s="164"/>
      <c r="E778" s="108" t="s">
        <v>6275</v>
      </c>
      <c r="F778" s="178" t="s">
        <v>6265</v>
      </c>
      <c r="G778" s="23">
        <v>6</v>
      </c>
      <c r="H778" s="73" t="s">
        <v>1161</v>
      </c>
      <c r="I778" s="73" t="s">
        <v>5694</v>
      </c>
      <c r="J778" s="73" t="s">
        <v>4199</v>
      </c>
      <c r="K778" s="73" t="s">
        <v>4204</v>
      </c>
      <c r="L778" s="43" t="s">
        <v>437</v>
      </c>
      <c r="M778" s="53">
        <v>-134</v>
      </c>
      <c r="N778" s="56" t="s">
        <v>1741</v>
      </c>
      <c r="O778" s="17" t="s">
        <v>285</v>
      </c>
      <c r="P778" s="17" t="s">
        <v>379</v>
      </c>
      <c r="Q778" s="17" t="s">
        <v>379</v>
      </c>
      <c r="R778" s="73" t="s">
        <v>4198</v>
      </c>
      <c r="S778" s="73" t="s">
        <v>4218</v>
      </c>
      <c r="T778" s="73" t="s">
        <v>379</v>
      </c>
      <c r="U778" s="120" t="s">
        <v>379</v>
      </c>
      <c r="V778" s="73" t="s">
        <v>379</v>
      </c>
      <c r="W778" s="73" t="s">
        <v>379</v>
      </c>
      <c r="X778" s="73" t="s">
        <v>4197</v>
      </c>
      <c r="Y778" s="73" t="s">
        <v>2028</v>
      </c>
      <c r="Z778" s="31" t="s">
        <v>6625</v>
      </c>
      <c r="AA778" s="31" t="s">
        <v>635</v>
      </c>
      <c r="AB778" s="107" t="s">
        <v>6276</v>
      </c>
      <c r="AC778" s="73" t="s">
        <v>1132</v>
      </c>
      <c r="AD778" s="134">
        <v>5395</v>
      </c>
      <c r="AE778" s="37">
        <v>140</v>
      </c>
      <c r="AF778" s="4">
        <v>10246</v>
      </c>
      <c r="AG778" s="73" t="s">
        <v>4219</v>
      </c>
      <c r="AH778" s="32" t="s">
        <v>6277</v>
      </c>
      <c r="AI778" s="1" t="s">
        <v>3082</v>
      </c>
      <c r="AJ778" s="1" t="s">
        <v>379</v>
      </c>
    </row>
    <row r="779" spans="1:36" ht="126" customHeight="1" x14ac:dyDescent="0.2">
      <c r="A779" s="123">
        <v>781</v>
      </c>
      <c r="B779" s="3" t="s">
        <v>3715</v>
      </c>
      <c r="C779" s="2" t="s">
        <v>4193</v>
      </c>
      <c r="D779" s="143"/>
      <c r="E779" s="108" t="s">
        <v>6271</v>
      </c>
      <c r="F779" s="178" t="s">
        <v>6265</v>
      </c>
      <c r="G779" s="22">
        <v>6</v>
      </c>
      <c r="H779" s="78" t="s">
        <v>1161</v>
      </c>
      <c r="I779" s="78" t="s">
        <v>5695</v>
      </c>
      <c r="J779" s="78" t="s">
        <v>4199</v>
      </c>
      <c r="K779" s="78" t="s">
        <v>4205</v>
      </c>
      <c r="L779" s="42" t="s">
        <v>4211</v>
      </c>
      <c r="M779" s="82">
        <v>-134</v>
      </c>
      <c r="N779" s="55" t="s">
        <v>1741</v>
      </c>
      <c r="O779" s="1" t="s">
        <v>285</v>
      </c>
      <c r="P779" s="1" t="s">
        <v>379</v>
      </c>
      <c r="Q779" s="1" t="s">
        <v>379</v>
      </c>
      <c r="R779" s="78" t="s">
        <v>4198</v>
      </c>
      <c r="S779" s="78" t="s">
        <v>4218</v>
      </c>
      <c r="T779" s="78" t="s">
        <v>379</v>
      </c>
      <c r="U779" s="119" t="s">
        <v>379</v>
      </c>
      <c r="V779" s="78" t="s">
        <v>379</v>
      </c>
      <c r="W779" s="78" t="s">
        <v>379</v>
      </c>
      <c r="X779" s="78" t="s">
        <v>4197</v>
      </c>
      <c r="Y779" s="78" t="s">
        <v>4200</v>
      </c>
      <c r="Z779" s="31" t="s">
        <v>6625</v>
      </c>
      <c r="AA779" s="31" t="s">
        <v>635</v>
      </c>
      <c r="AB779" s="107" t="s">
        <v>6276</v>
      </c>
      <c r="AC779" s="78" t="s">
        <v>1132</v>
      </c>
      <c r="AD779" s="134">
        <v>5740</v>
      </c>
      <c r="AE779" s="37">
        <v>140</v>
      </c>
      <c r="AF779" s="4">
        <v>9941</v>
      </c>
      <c r="AG779" s="78" t="s">
        <v>4219</v>
      </c>
      <c r="AH779" s="32" t="s">
        <v>6277</v>
      </c>
      <c r="AI779" s="1" t="s">
        <v>3082</v>
      </c>
      <c r="AJ779" s="1" t="s">
        <v>379</v>
      </c>
    </row>
    <row r="780" spans="1:36" ht="126" customHeight="1" x14ac:dyDescent="0.2">
      <c r="A780" s="123">
        <v>782</v>
      </c>
      <c r="B780" s="3" t="s">
        <v>3715</v>
      </c>
      <c r="C780" s="2" t="s">
        <v>4194</v>
      </c>
      <c r="D780" s="143"/>
      <c r="E780" s="108" t="s">
        <v>6272</v>
      </c>
      <c r="F780" s="178" t="s">
        <v>6265</v>
      </c>
      <c r="G780" s="22">
        <v>6</v>
      </c>
      <c r="H780" s="78" t="s">
        <v>1161</v>
      </c>
      <c r="I780" s="78" t="s">
        <v>5696</v>
      </c>
      <c r="J780" s="78" t="s">
        <v>4199</v>
      </c>
      <c r="K780" s="78" t="s">
        <v>4206</v>
      </c>
      <c r="L780" s="42" t="s">
        <v>4212</v>
      </c>
      <c r="M780" s="82">
        <v>-134</v>
      </c>
      <c r="N780" s="55" t="s">
        <v>1349</v>
      </c>
      <c r="O780" s="1" t="s">
        <v>285</v>
      </c>
      <c r="P780" s="1" t="s">
        <v>379</v>
      </c>
      <c r="Q780" s="1" t="s">
        <v>379</v>
      </c>
      <c r="R780" s="78" t="s">
        <v>4198</v>
      </c>
      <c r="S780" s="78" t="s">
        <v>4218</v>
      </c>
      <c r="T780" s="78" t="s">
        <v>379</v>
      </c>
      <c r="U780" s="119" t="s">
        <v>379</v>
      </c>
      <c r="V780" s="78" t="s">
        <v>379</v>
      </c>
      <c r="W780" s="78" t="s">
        <v>379</v>
      </c>
      <c r="X780" s="78" t="s">
        <v>4197</v>
      </c>
      <c r="Y780" s="78" t="s">
        <v>2748</v>
      </c>
      <c r="Z780" s="31" t="s">
        <v>6625</v>
      </c>
      <c r="AA780" s="31" t="s">
        <v>635</v>
      </c>
      <c r="AB780" s="107" t="s">
        <v>6276</v>
      </c>
      <c r="AC780" s="78" t="s">
        <v>1132</v>
      </c>
      <c r="AD780" s="134">
        <v>6090</v>
      </c>
      <c r="AE780" s="37">
        <v>140</v>
      </c>
      <c r="AF780" s="4">
        <v>9933</v>
      </c>
      <c r="AG780" s="78" t="s">
        <v>4219</v>
      </c>
      <c r="AH780" s="32" t="s">
        <v>6277</v>
      </c>
      <c r="AI780" s="1" t="s">
        <v>3082</v>
      </c>
      <c r="AJ780" s="1" t="s">
        <v>379</v>
      </c>
    </row>
    <row r="781" spans="1:36" ht="126" customHeight="1" x14ac:dyDescent="0.2">
      <c r="A781" s="123">
        <v>783</v>
      </c>
      <c r="B781" s="3" t="s">
        <v>3715</v>
      </c>
      <c r="C781" s="2" t="s">
        <v>4195</v>
      </c>
      <c r="D781" s="143"/>
      <c r="E781" s="108" t="s">
        <v>6273</v>
      </c>
      <c r="F781" s="178" t="s">
        <v>6265</v>
      </c>
      <c r="G781" s="22">
        <v>9</v>
      </c>
      <c r="H781" s="78" t="s">
        <v>1161</v>
      </c>
      <c r="I781" s="78" t="s">
        <v>5697</v>
      </c>
      <c r="J781" s="78" t="s">
        <v>4199</v>
      </c>
      <c r="K781" s="78" t="s">
        <v>4207</v>
      </c>
      <c r="L781" s="42" t="s">
        <v>4213</v>
      </c>
      <c r="M781" s="82">
        <v>-134</v>
      </c>
      <c r="N781" s="55" t="s">
        <v>4216</v>
      </c>
      <c r="O781" s="1" t="s">
        <v>285</v>
      </c>
      <c r="P781" s="1" t="s">
        <v>379</v>
      </c>
      <c r="Q781" s="1" t="s">
        <v>379</v>
      </c>
      <c r="R781" s="78" t="s">
        <v>4198</v>
      </c>
      <c r="S781" s="78" t="s">
        <v>4218</v>
      </c>
      <c r="T781" s="78" t="s">
        <v>379</v>
      </c>
      <c r="U781" s="119" t="s">
        <v>379</v>
      </c>
      <c r="V781" s="78" t="s">
        <v>379</v>
      </c>
      <c r="W781" s="78" t="s">
        <v>379</v>
      </c>
      <c r="X781" s="78" t="s">
        <v>4197</v>
      </c>
      <c r="Y781" s="78" t="s">
        <v>1147</v>
      </c>
      <c r="Z781" s="31" t="s">
        <v>6625</v>
      </c>
      <c r="AA781" s="31" t="s">
        <v>635</v>
      </c>
      <c r="AB781" s="107" t="s">
        <v>6276</v>
      </c>
      <c r="AC781" s="78" t="s">
        <v>1132</v>
      </c>
      <c r="AD781" s="134">
        <v>6540</v>
      </c>
      <c r="AE781" s="37">
        <v>140</v>
      </c>
      <c r="AF781" s="4">
        <v>15926</v>
      </c>
      <c r="AG781" s="78" t="s">
        <v>4219</v>
      </c>
      <c r="AH781" s="32" t="s">
        <v>6277</v>
      </c>
      <c r="AI781" s="1" t="s">
        <v>3082</v>
      </c>
      <c r="AJ781" s="1" t="s">
        <v>379</v>
      </c>
    </row>
    <row r="782" spans="1:36" ht="126" customHeight="1" x14ac:dyDescent="0.2">
      <c r="A782" s="123">
        <v>784</v>
      </c>
      <c r="B782" s="3" t="s">
        <v>3715</v>
      </c>
      <c r="C782" s="2" t="s">
        <v>4196</v>
      </c>
      <c r="D782" s="143"/>
      <c r="E782" s="108" t="s">
        <v>6274</v>
      </c>
      <c r="F782" s="178" t="s">
        <v>6265</v>
      </c>
      <c r="G782" s="22">
        <v>9</v>
      </c>
      <c r="H782" s="78" t="s">
        <v>1161</v>
      </c>
      <c r="I782" s="78" t="s">
        <v>5698</v>
      </c>
      <c r="J782" s="78" t="s">
        <v>4199</v>
      </c>
      <c r="K782" s="78" t="s">
        <v>4208</v>
      </c>
      <c r="L782" s="42" t="s">
        <v>4214</v>
      </c>
      <c r="M782" s="82">
        <v>-134</v>
      </c>
      <c r="N782" s="55" t="s">
        <v>4217</v>
      </c>
      <c r="O782" s="1" t="s">
        <v>285</v>
      </c>
      <c r="P782" s="1" t="s">
        <v>379</v>
      </c>
      <c r="Q782" s="1" t="s">
        <v>379</v>
      </c>
      <c r="R782" s="78" t="s">
        <v>4198</v>
      </c>
      <c r="S782" s="78" t="s">
        <v>4218</v>
      </c>
      <c r="T782" s="78" t="s">
        <v>379</v>
      </c>
      <c r="U782" s="119" t="s">
        <v>379</v>
      </c>
      <c r="V782" s="78" t="s">
        <v>379</v>
      </c>
      <c r="W782" s="78" t="s">
        <v>379</v>
      </c>
      <c r="X782" s="78" t="s">
        <v>4197</v>
      </c>
      <c r="Y782" s="78" t="s">
        <v>296</v>
      </c>
      <c r="Z782" s="31" t="s">
        <v>6625</v>
      </c>
      <c r="AA782" s="31" t="s">
        <v>635</v>
      </c>
      <c r="AB782" s="107" t="s">
        <v>6276</v>
      </c>
      <c r="AC782" s="78" t="s">
        <v>1132</v>
      </c>
      <c r="AD782" s="134">
        <v>7230</v>
      </c>
      <c r="AE782" s="37">
        <v>140</v>
      </c>
      <c r="AF782" s="4">
        <v>12234</v>
      </c>
      <c r="AG782" s="78" t="s">
        <v>4219</v>
      </c>
      <c r="AH782" s="32" t="s">
        <v>6277</v>
      </c>
      <c r="AI782" s="1" t="s">
        <v>3082</v>
      </c>
      <c r="AJ782" s="1" t="s">
        <v>379</v>
      </c>
    </row>
    <row r="783" spans="1:36" ht="126" customHeight="1" x14ac:dyDescent="0.2">
      <c r="A783" s="123">
        <v>785</v>
      </c>
      <c r="B783" s="3" t="s">
        <v>1091</v>
      </c>
      <c r="C783" s="2" t="s">
        <v>4240</v>
      </c>
      <c r="D783" s="144"/>
      <c r="E783" s="108" t="s">
        <v>4233</v>
      </c>
      <c r="F783" s="168" t="s">
        <v>4241</v>
      </c>
      <c r="G783" s="22">
        <v>2</v>
      </c>
      <c r="H783" s="1" t="s">
        <v>708</v>
      </c>
      <c r="I783" s="1" t="s">
        <v>4344</v>
      </c>
      <c r="J783" s="1" t="s">
        <v>4358</v>
      </c>
      <c r="K783" s="1" t="s">
        <v>4262</v>
      </c>
      <c r="L783" s="42" t="s">
        <v>4276</v>
      </c>
      <c r="M783" s="48">
        <v>-80</v>
      </c>
      <c r="N783" s="55" t="s">
        <v>1508</v>
      </c>
      <c r="O783" s="1" t="s">
        <v>285</v>
      </c>
      <c r="P783" s="1" t="s">
        <v>379</v>
      </c>
      <c r="Q783" s="1" t="s">
        <v>379</v>
      </c>
      <c r="R783" s="1" t="s">
        <v>379</v>
      </c>
      <c r="S783" s="1" t="s">
        <v>379</v>
      </c>
      <c r="T783" s="1" t="s">
        <v>3082</v>
      </c>
      <c r="U783" s="89" t="s">
        <v>379</v>
      </c>
      <c r="V783" s="1" t="s">
        <v>379</v>
      </c>
      <c r="W783" s="1" t="s">
        <v>379</v>
      </c>
      <c r="X783" s="1" t="s">
        <v>3313</v>
      </c>
      <c r="Y783" s="1" t="s">
        <v>3314</v>
      </c>
      <c r="Z783" s="31" t="s">
        <v>6625</v>
      </c>
      <c r="AA783" s="31" t="s">
        <v>1436</v>
      </c>
      <c r="AB783" s="101" t="s">
        <v>4290</v>
      </c>
      <c r="AC783" s="1" t="s">
        <v>4360</v>
      </c>
      <c r="AD783" s="1" t="s">
        <v>5617</v>
      </c>
      <c r="AE783" s="1" t="s">
        <v>4361</v>
      </c>
      <c r="AF783" s="1" t="s">
        <v>1791</v>
      </c>
      <c r="AG783" s="1" t="s">
        <v>1508</v>
      </c>
      <c r="AH783" s="1" t="s">
        <v>159</v>
      </c>
      <c r="AI783" s="1" t="s">
        <v>3082</v>
      </c>
      <c r="AJ783" s="1" t="s">
        <v>379</v>
      </c>
    </row>
    <row r="784" spans="1:36" ht="126" customHeight="1" x14ac:dyDescent="0.2">
      <c r="A784" s="123">
        <v>786</v>
      </c>
      <c r="B784" s="3" t="s">
        <v>1091</v>
      </c>
      <c r="C784" s="2" t="s">
        <v>4242</v>
      </c>
      <c r="D784" s="144"/>
      <c r="E784" s="108" t="s">
        <v>4234</v>
      </c>
      <c r="F784" s="168" t="s">
        <v>4241</v>
      </c>
      <c r="G784" s="22">
        <v>3</v>
      </c>
      <c r="H784" s="1" t="s">
        <v>708</v>
      </c>
      <c r="I784" s="1" t="s">
        <v>4345</v>
      </c>
      <c r="J784" s="1" t="s">
        <v>4358</v>
      </c>
      <c r="K784" s="1" t="s">
        <v>4263</v>
      </c>
      <c r="L784" s="42" t="s">
        <v>4277</v>
      </c>
      <c r="M784" s="48">
        <v>-80</v>
      </c>
      <c r="N784" s="55" t="s">
        <v>1508</v>
      </c>
      <c r="O784" s="1" t="s">
        <v>285</v>
      </c>
      <c r="P784" s="1" t="s">
        <v>379</v>
      </c>
      <c r="Q784" s="1" t="s">
        <v>379</v>
      </c>
      <c r="R784" s="1" t="s">
        <v>379</v>
      </c>
      <c r="S784" s="1" t="s">
        <v>379</v>
      </c>
      <c r="T784" s="1" t="s">
        <v>3082</v>
      </c>
      <c r="U784" s="89" t="s">
        <v>379</v>
      </c>
      <c r="V784" s="1" t="s">
        <v>379</v>
      </c>
      <c r="W784" s="1" t="s">
        <v>379</v>
      </c>
      <c r="X784" s="1" t="s">
        <v>3313</v>
      </c>
      <c r="Y784" s="1" t="s">
        <v>3314</v>
      </c>
      <c r="Z784" s="31" t="s">
        <v>6625</v>
      </c>
      <c r="AA784" s="31" t="s">
        <v>1436</v>
      </c>
      <c r="AB784" s="101" t="s">
        <v>4290</v>
      </c>
      <c r="AC784" s="1" t="s">
        <v>4360</v>
      </c>
      <c r="AD784" s="1" t="s">
        <v>5617</v>
      </c>
      <c r="AE784" s="1" t="s">
        <v>4361</v>
      </c>
      <c r="AF784" s="1" t="s">
        <v>1791</v>
      </c>
      <c r="AG784" s="1" t="s">
        <v>1508</v>
      </c>
      <c r="AH784" s="1" t="s">
        <v>159</v>
      </c>
      <c r="AI784" s="1" t="s">
        <v>3082</v>
      </c>
      <c r="AJ784" s="1" t="s">
        <v>379</v>
      </c>
    </row>
    <row r="785" spans="1:36" ht="126" customHeight="1" x14ac:dyDescent="0.2">
      <c r="A785" s="123">
        <v>787</v>
      </c>
      <c r="B785" s="3" t="s">
        <v>1091</v>
      </c>
      <c r="C785" s="2" t="s">
        <v>4243</v>
      </c>
      <c r="D785" s="144"/>
      <c r="E785" s="108" t="s">
        <v>4235</v>
      </c>
      <c r="F785" s="168" t="s">
        <v>4241</v>
      </c>
      <c r="G785" s="22">
        <v>4</v>
      </c>
      <c r="H785" s="1" t="s">
        <v>708</v>
      </c>
      <c r="I785" s="1" t="s">
        <v>4346</v>
      </c>
      <c r="J785" s="1" t="s">
        <v>4358</v>
      </c>
      <c r="K785" s="1" t="s">
        <v>4264</v>
      </c>
      <c r="L785" s="42" t="s">
        <v>4278</v>
      </c>
      <c r="M785" s="48">
        <v>-80</v>
      </c>
      <c r="N785" s="55" t="s">
        <v>1508</v>
      </c>
      <c r="O785" s="1" t="s">
        <v>285</v>
      </c>
      <c r="P785" s="1" t="s">
        <v>379</v>
      </c>
      <c r="Q785" s="1" t="s">
        <v>379</v>
      </c>
      <c r="R785" s="1" t="s">
        <v>379</v>
      </c>
      <c r="S785" s="1" t="s">
        <v>379</v>
      </c>
      <c r="T785" s="1" t="s">
        <v>3082</v>
      </c>
      <c r="U785" s="89" t="s">
        <v>379</v>
      </c>
      <c r="V785" s="1" t="s">
        <v>379</v>
      </c>
      <c r="W785" s="1" t="s">
        <v>379</v>
      </c>
      <c r="X785" s="1" t="s">
        <v>3313</v>
      </c>
      <c r="Y785" s="1" t="s">
        <v>3314</v>
      </c>
      <c r="Z785" s="31" t="s">
        <v>6625</v>
      </c>
      <c r="AA785" s="31" t="s">
        <v>1436</v>
      </c>
      <c r="AB785" s="101" t="s">
        <v>4290</v>
      </c>
      <c r="AC785" s="1" t="s">
        <v>4360</v>
      </c>
      <c r="AD785" s="1" t="s">
        <v>5617</v>
      </c>
      <c r="AE785" s="1" t="s">
        <v>4361</v>
      </c>
      <c r="AF785" s="1" t="s">
        <v>1791</v>
      </c>
      <c r="AG785" s="1" t="s">
        <v>1508</v>
      </c>
      <c r="AH785" s="1" t="s">
        <v>159</v>
      </c>
      <c r="AI785" s="1" t="s">
        <v>3082</v>
      </c>
      <c r="AJ785" s="1" t="s">
        <v>379</v>
      </c>
    </row>
    <row r="786" spans="1:36" ht="126" customHeight="1" x14ac:dyDescent="0.2">
      <c r="A786" s="123">
        <v>788</v>
      </c>
      <c r="B786" s="3" t="s">
        <v>1091</v>
      </c>
      <c r="C786" s="2" t="s">
        <v>4244</v>
      </c>
      <c r="D786" s="144"/>
      <c r="E786" s="108" t="s">
        <v>4236</v>
      </c>
      <c r="F786" s="168" t="s">
        <v>4241</v>
      </c>
      <c r="G786" s="22">
        <v>5</v>
      </c>
      <c r="H786" s="1" t="s">
        <v>708</v>
      </c>
      <c r="I786" s="1" t="s">
        <v>4347</v>
      </c>
      <c r="J786" s="1" t="s">
        <v>4358</v>
      </c>
      <c r="K786" s="1" t="s">
        <v>4265</v>
      </c>
      <c r="L786" s="42" t="s">
        <v>4279</v>
      </c>
      <c r="M786" s="48">
        <v>-80</v>
      </c>
      <c r="N786" s="55" t="s">
        <v>1508</v>
      </c>
      <c r="O786" s="1" t="s">
        <v>285</v>
      </c>
      <c r="P786" s="1" t="s">
        <v>379</v>
      </c>
      <c r="Q786" s="1" t="s">
        <v>379</v>
      </c>
      <c r="R786" s="1" t="s">
        <v>379</v>
      </c>
      <c r="S786" s="1" t="s">
        <v>379</v>
      </c>
      <c r="T786" s="1" t="s">
        <v>3082</v>
      </c>
      <c r="U786" s="89" t="s">
        <v>379</v>
      </c>
      <c r="V786" s="1" t="s">
        <v>379</v>
      </c>
      <c r="W786" s="1" t="s">
        <v>379</v>
      </c>
      <c r="X786" s="1" t="s">
        <v>3313</v>
      </c>
      <c r="Y786" s="1" t="s">
        <v>3314</v>
      </c>
      <c r="Z786" s="31" t="s">
        <v>6625</v>
      </c>
      <c r="AA786" s="31" t="s">
        <v>1436</v>
      </c>
      <c r="AB786" s="101" t="s">
        <v>4290</v>
      </c>
      <c r="AC786" s="1" t="s">
        <v>4360</v>
      </c>
      <c r="AD786" s="1" t="s">
        <v>5617</v>
      </c>
      <c r="AE786" s="1" t="s">
        <v>4361</v>
      </c>
      <c r="AF786" s="1" t="s">
        <v>1791</v>
      </c>
      <c r="AG786" s="1" t="s">
        <v>1508</v>
      </c>
      <c r="AH786" s="1" t="s">
        <v>159</v>
      </c>
      <c r="AI786" s="1" t="s">
        <v>3082</v>
      </c>
      <c r="AJ786" s="1" t="s">
        <v>379</v>
      </c>
    </row>
    <row r="787" spans="1:36" ht="126" customHeight="1" x14ac:dyDescent="0.2">
      <c r="A787" s="123">
        <v>789</v>
      </c>
      <c r="B787" s="3" t="s">
        <v>1091</v>
      </c>
      <c r="C787" s="2" t="s">
        <v>4245</v>
      </c>
      <c r="D787" s="144"/>
      <c r="E787" s="108" t="s">
        <v>4237</v>
      </c>
      <c r="F787" s="168" t="s">
        <v>4241</v>
      </c>
      <c r="G787" s="22">
        <v>6</v>
      </c>
      <c r="H787" s="1" t="s">
        <v>708</v>
      </c>
      <c r="I787" s="1" t="s">
        <v>4348</v>
      </c>
      <c r="J787" s="1" t="s">
        <v>4358</v>
      </c>
      <c r="K787" s="1" t="s">
        <v>4266</v>
      </c>
      <c r="L787" s="42" t="s">
        <v>4280</v>
      </c>
      <c r="M787" s="48">
        <v>-80</v>
      </c>
      <c r="N787" s="55" t="s">
        <v>1508</v>
      </c>
      <c r="O787" s="1" t="s">
        <v>285</v>
      </c>
      <c r="P787" s="1" t="s">
        <v>379</v>
      </c>
      <c r="Q787" s="1" t="s">
        <v>379</v>
      </c>
      <c r="R787" s="1" t="s">
        <v>379</v>
      </c>
      <c r="S787" s="1" t="s">
        <v>379</v>
      </c>
      <c r="T787" s="1" t="s">
        <v>3082</v>
      </c>
      <c r="U787" s="89" t="s">
        <v>379</v>
      </c>
      <c r="V787" s="1" t="s">
        <v>379</v>
      </c>
      <c r="W787" s="1" t="s">
        <v>379</v>
      </c>
      <c r="X787" s="1" t="s">
        <v>3313</v>
      </c>
      <c r="Y787" s="1" t="s">
        <v>3314</v>
      </c>
      <c r="Z787" s="31" t="s">
        <v>6625</v>
      </c>
      <c r="AA787" s="31" t="s">
        <v>1436</v>
      </c>
      <c r="AB787" s="101" t="s">
        <v>4290</v>
      </c>
      <c r="AC787" s="1" t="s">
        <v>4360</v>
      </c>
      <c r="AD787" s="1" t="s">
        <v>5618</v>
      </c>
      <c r="AE787" s="1" t="s">
        <v>4362</v>
      </c>
      <c r="AF787" s="1" t="s">
        <v>1791</v>
      </c>
      <c r="AG787" s="1" t="s">
        <v>1508</v>
      </c>
      <c r="AH787" s="1" t="s">
        <v>159</v>
      </c>
      <c r="AI787" s="1" t="s">
        <v>3082</v>
      </c>
      <c r="AJ787" s="1" t="s">
        <v>379</v>
      </c>
    </row>
    <row r="788" spans="1:36" ht="126" customHeight="1" x14ac:dyDescent="0.2">
      <c r="A788" s="123">
        <v>790</v>
      </c>
      <c r="B788" s="3" t="s">
        <v>1091</v>
      </c>
      <c r="C788" s="2" t="s">
        <v>4246</v>
      </c>
      <c r="D788" s="144"/>
      <c r="E788" s="108" t="s">
        <v>4238</v>
      </c>
      <c r="F788" s="168" t="s">
        <v>4241</v>
      </c>
      <c r="G788" s="22">
        <v>7</v>
      </c>
      <c r="H788" s="1" t="s">
        <v>708</v>
      </c>
      <c r="I788" s="1" t="s">
        <v>4349</v>
      </c>
      <c r="J788" s="1" t="s">
        <v>4358</v>
      </c>
      <c r="K788" s="1" t="s">
        <v>4267</v>
      </c>
      <c r="L788" s="42" t="s">
        <v>4281</v>
      </c>
      <c r="M788" s="48">
        <v>-80</v>
      </c>
      <c r="N788" s="55" t="s">
        <v>1508</v>
      </c>
      <c r="O788" s="1" t="s">
        <v>285</v>
      </c>
      <c r="P788" s="1" t="s">
        <v>379</v>
      </c>
      <c r="Q788" s="1" t="s">
        <v>379</v>
      </c>
      <c r="R788" s="1" t="s">
        <v>379</v>
      </c>
      <c r="S788" s="1" t="s">
        <v>379</v>
      </c>
      <c r="T788" s="1" t="s">
        <v>3082</v>
      </c>
      <c r="U788" s="89" t="s">
        <v>379</v>
      </c>
      <c r="V788" s="1" t="s">
        <v>379</v>
      </c>
      <c r="W788" s="1" t="s">
        <v>379</v>
      </c>
      <c r="X788" s="1" t="s">
        <v>3313</v>
      </c>
      <c r="Y788" s="1" t="s">
        <v>3314</v>
      </c>
      <c r="Z788" s="31" t="s">
        <v>6625</v>
      </c>
      <c r="AA788" s="31" t="s">
        <v>1436</v>
      </c>
      <c r="AB788" s="101" t="s">
        <v>4290</v>
      </c>
      <c r="AC788" s="1" t="s">
        <v>4360</v>
      </c>
      <c r="AD788" s="1" t="s">
        <v>5618</v>
      </c>
      <c r="AE788" s="1" t="s">
        <v>4362</v>
      </c>
      <c r="AF788" s="1" t="s">
        <v>1791</v>
      </c>
      <c r="AG788" s="1" t="s">
        <v>1508</v>
      </c>
      <c r="AH788" s="1" t="s">
        <v>159</v>
      </c>
      <c r="AI788" s="1" t="s">
        <v>3082</v>
      </c>
      <c r="AJ788" s="1" t="s">
        <v>379</v>
      </c>
    </row>
    <row r="789" spans="1:36" ht="126" customHeight="1" x14ac:dyDescent="0.2">
      <c r="A789" s="123">
        <v>791</v>
      </c>
      <c r="B789" s="3" t="s">
        <v>1091</v>
      </c>
      <c r="C789" s="2" t="s">
        <v>4247</v>
      </c>
      <c r="D789" s="144"/>
      <c r="E789" s="108" t="s">
        <v>4239</v>
      </c>
      <c r="F789" s="168" t="s">
        <v>4241</v>
      </c>
      <c r="G789" s="22">
        <v>8</v>
      </c>
      <c r="H789" s="1" t="s">
        <v>708</v>
      </c>
      <c r="I789" s="1" t="s">
        <v>4350</v>
      </c>
      <c r="J789" s="1" t="s">
        <v>4358</v>
      </c>
      <c r="K789" s="1" t="s">
        <v>4268</v>
      </c>
      <c r="L789" s="42" t="s">
        <v>4282</v>
      </c>
      <c r="M789" s="48">
        <v>-80</v>
      </c>
      <c r="N789" s="55" t="s">
        <v>1508</v>
      </c>
      <c r="O789" s="1" t="s">
        <v>285</v>
      </c>
      <c r="P789" s="1" t="s">
        <v>379</v>
      </c>
      <c r="Q789" s="1" t="s">
        <v>379</v>
      </c>
      <c r="R789" s="1" t="s">
        <v>379</v>
      </c>
      <c r="S789" s="1" t="s">
        <v>379</v>
      </c>
      <c r="T789" s="1" t="s">
        <v>3082</v>
      </c>
      <c r="U789" s="89" t="s">
        <v>379</v>
      </c>
      <c r="V789" s="1" t="s">
        <v>379</v>
      </c>
      <c r="W789" s="1" t="s">
        <v>379</v>
      </c>
      <c r="X789" s="1" t="s">
        <v>3313</v>
      </c>
      <c r="Y789" s="1" t="s">
        <v>3314</v>
      </c>
      <c r="Z789" s="31" t="s">
        <v>6625</v>
      </c>
      <c r="AA789" s="31" t="s">
        <v>1436</v>
      </c>
      <c r="AB789" s="101" t="s">
        <v>4290</v>
      </c>
      <c r="AC789" s="1" t="s">
        <v>4360</v>
      </c>
      <c r="AD789" s="1" t="s">
        <v>5618</v>
      </c>
      <c r="AE789" s="1" t="s">
        <v>4362</v>
      </c>
      <c r="AF789" s="1" t="s">
        <v>1791</v>
      </c>
      <c r="AG789" s="1" t="s">
        <v>1508</v>
      </c>
      <c r="AH789" s="1" t="s">
        <v>159</v>
      </c>
      <c r="AI789" s="1" t="s">
        <v>3082</v>
      </c>
      <c r="AJ789" s="1" t="s">
        <v>379</v>
      </c>
    </row>
    <row r="790" spans="1:36" ht="126" customHeight="1" x14ac:dyDescent="0.2">
      <c r="A790" s="123">
        <v>792</v>
      </c>
      <c r="B790" s="3" t="s">
        <v>1091</v>
      </c>
      <c r="C790" s="2" t="s">
        <v>4250</v>
      </c>
      <c r="D790" s="144"/>
      <c r="E790" s="108" t="s">
        <v>4248</v>
      </c>
      <c r="F790" s="168" t="s">
        <v>4241</v>
      </c>
      <c r="G790" s="22">
        <v>9</v>
      </c>
      <c r="H790" s="1" t="s">
        <v>708</v>
      </c>
      <c r="I790" s="1" t="s">
        <v>4351</v>
      </c>
      <c r="J790" s="1" t="s">
        <v>4358</v>
      </c>
      <c r="K790" s="1" t="s">
        <v>4269</v>
      </c>
      <c r="L790" s="42" t="s">
        <v>4283</v>
      </c>
      <c r="M790" s="48">
        <v>-80</v>
      </c>
      <c r="N790" s="55" t="s">
        <v>1508</v>
      </c>
      <c r="O790" s="1" t="s">
        <v>285</v>
      </c>
      <c r="P790" s="1" t="s">
        <v>379</v>
      </c>
      <c r="Q790" s="1" t="s">
        <v>379</v>
      </c>
      <c r="R790" s="1" t="s">
        <v>379</v>
      </c>
      <c r="S790" s="1" t="s">
        <v>379</v>
      </c>
      <c r="T790" s="1" t="s">
        <v>3082</v>
      </c>
      <c r="U790" s="89" t="s">
        <v>379</v>
      </c>
      <c r="V790" s="1" t="s">
        <v>379</v>
      </c>
      <c r="W790" s="1" t="s">
        <v>379</v>
      </c>
      <c r="X790" s="1" t="s">
        <v>3313</v>
      </c>
      <c r="Y790" s="1" t="s">
        <v>3314</v>
      </c>
      <c r="Z790" s="31" t="s">
        <v>6625</v>
      </c>
      <c r="AA790" s="31" t="s">
        <v>1436</v>
      </c>
      <c r="AB790" s="101" t="s">
        <v>4290</v>
      </c>
      <c r="AC790" s="1" t="s">
        <v>4360</v>
      </c>
      <c r="AD790" s="1" t="s">
        <v>5618</v>
      </c>
      <c r="AE790" s="1" t="s">
        <v>4362</v>
      </c>
      <c r="AF790" s="1" t="s">
        <v>1791</v>
      </c>
      <c r="AG790" s="1" t="s">
        <v>1508</v>
      </c>
      <c r="AH790" s="1" t="s">
        <v>159</v>
      </c>
      <c r="AI790" s="1" t="s">
        <v>3082</v>
      </c>
      <c r="AJ790" s="1" t="s">
        <v>379</v>
      </c>
    </row>
    <row r="791" spans="1:36" ht="126" customHeight="1" x14ac:dyDescent="0.2">
      <c r="A791" s="123">
        <v>793</v>
      </c>
      <c r="B791" s="3" t="s">
        <v>1091</v>
      </c>
      <c r="C791" s="2" t="s">
        <v>4251</v>
      </c>
      <c r="D791" s="144"/>
      <c r="E791" s="108" t="s">
        <v>4249</v>
      </c>
      <c r="F791" s="168" t="s">
        <v>4241</v>
      </c>
      <c r="G791" s="22">
        <v>10</v>
      </c>
      <c r="H791" s="1" t="s">
        <v>708</v>
      </c>
      <c r="I791" s="1" t="s">
        <v>4352</v>
      </c>
      <c r="J791" s="1" t="s">
        <v>4358</v>
      </c>
      <c r="K791" s="1" t="s">
        <v>4270</v>
      </c>
      <c r="L791" s="42" t="s">
        <v>4284</v>
      </c>
      <c r="M791" s="48">
        <v>-80</v>
      </c>
      <c r="N791" s="55" t="s">
        <v>1508</v>
      </c>
      <c r="O791" s="1" t="s">
        <v>285</v>
      </c>
      <c r="P791" s="1" t="s">
        <v>379</v>
      </c>
      <c r="Q791" s="1" t="s">
        <v>379</v>
      </c>
      <c r="R791" s="1" t="s">
        <v>379</v>
      </c>
      <c r="S791" s="1" t="s">
        <v>379</v>
      </c>
      <c r="T791" s="1" t="s">
        <v>3082</v>
      </c>
      <c r="U791" s="89" t="s">
        <v>379</v>
      </c>
      <c r="V791" s="1" t="s">
        <v>379</v>
      </c>
      <c r="W791" s="1" t="s">
        <v>379</v>
      </c>
      <c r="X791" s="1" t="s">
        <v>3313</v>
      </c>
      <c r="Y791" s="1" t="s">
        <v>3314</v>
      </c>
      <c r="Z791" s="31" t="s">
        <v>6625</v>
      </c>
      <c r="AA791" s="31" t="s">
        <v>1436</v>
      </c>
      <c r="AB791" s="101" t="s">
        <v>4290</v>
      </c>
      <c r="AC791" s="1" t="s">
        <v>4360</v>
      </c>
      <c r="AD791" s="1" t="s">
        <v>5618</v>
      </c>
      <c r="AE791" s="1" t="s">
        <v>4362</v>
      </c>
      <c r="AF791" s="1" t="s">
        <v>1791</v>
      </c>
      <c r="AG791" s="1" t="s">
        <v>1508</v>
      </c>
      <c r="AH791" s="1" t="s">
        <v>159</v>
      </c>
      <c r="AI791" s="1" t="s">
        <v>3082</v>
      </c>
      <c r="AJ791" s="1" t="s">
        <v>379</v>
      </c>
    </row>
    <row r="792" spans="1:36" ht="126" customHeight="1" x14ac:dyDescent="0.2">
      <c r="A792" s="123">
        <v>794</v>
      </c>
      <c r="B792" s="3" t="s">
        <v>1091</v>
      </c>
      <c r="C792" s="2" t="s">
        <v>4255</v>
      </c>
      <c r="D792" s="144"/>
      <c r="E792" s="108" t="s">
        <v>4252</v>
      </c>
      <c r="F792" s="168" t="s">
        <v>4241</v>
      </c>
      <c r="G792" s="22">
        <v>12</v>
      </c>
      <c r="H792" s="1" t="s">
        <v>708</v>
      </c>
      <c r="I792" s="1" t="s">
        <v>4353</v>
      </c>
      <c r="J792" s="1" t="s">
        <v>4358</v>
      </c>
      <c r="K792" s="1" t="s">
        <v>4271</v>
      </c>
      <c r="L792" s="42" t="s">
        <v>4285</v>
      </c>
      <c r="M792" s="48" t="str">
        <f>"- 100 à 132"</f>
        <v>- 100 à 132</v>
      </c>
      <c r="N792" s="55" t="s">
        <v>1508</v>
      </c>
      <c r="O792" s="1" t="s">
        <v>4359</v>
      </c>
      <c r="P792" s="1" t="s">
        <v>379</v>
      </c>
      <c r="Q792" s="1" t="s">
        <v>379</v>
      </c>
      <c r="R792" s="1" t="s">
        <v>379</v>
      </c>
      <c r="S792" s="1" t="s">
        <v>379</v>
      </c>
      <c r="T792" s="1" t="s">
        <v>3082</v>
      </c>
      <c r="U792" s="89" t="s">
        <v>379</v>
      </c>
      <c r="V792" s="1" t="s">
        <v>379</v>
      </c>
      <c r="W792" s="1" t="s">
        <v>379</v>
      </c>
      <c r="X792" s="1" t="s">
        <v>3313</v>
      </c>
      <c r="Y792" s="1" t="s">
        <v>3314</v>
      </c>
      <c r="Z792" s="31" t="s">
        <v>6625</v>
      </c>
      <c r="AA792" s="31" t="s">
        <v>1436</v>
      </c>
      <c r="AB792" s="101" t="s">
        <v>4290</v>
      </c>
      <c r="AC792" s="1" t="s">
        <v>4360</v>
      </c>
      <c r="AD792" s="1" t="s">
        <v>4291</v>
      </c>
      <c r="AE792" s="1" t="s">
        <v>4363</v>
      </c>
      <c r="AF792" s="1" t="s">
        <v>1791</v>
      </c>
      <c r="AG792" s="1" t="s">
        <v>1508</v>
      </c>
      <c r="AH792" s="1" t="s">
        <v>159</v>
      </c>
      <c r="AI792" s="1" t="s">
        <v>3082</v>
      </c>
      <c r="AJ792" s="1" t="s">
        <v>379</v>
      </c>
    </row>
    <row r="793" spans="1:36" ht="126" customHeight="1" x14ac:dyDescent="0.2">
      <c r="A793" s="123">
        <v>795</v>
      </c>
      <c r="B793" s="3" t="s">
        <v>1091</v>
      </c>
      <c r="C793" s="2" t="s">
        <v>4256</v>
      </c>
      <c r="D793" s="144"/>
      <c r="E793" s="108" t="s">
        <v>4253</v>
      </c>
      <c r="F793" s="168" t="s">
        <v>4241</v>
      </c>
      <c r="G793" s="22">
        <v>14</v>
      </c>
      <c r="H793" s="1" t="s">
        <v>708</v>
      </c>
      <c r="I793" s="1" t="s">
        <v>4354</v>
      </c>
      <c r="J793" s="1" t="s">
        <v>4358</v>
      </c>
      <c r="K793" s="1" t="s">
        <v>4272</v>
      </c>
      <c r="L793" s="42" t="s">
        <v>4286</v>
      </c>
      <c r="M793" s="48" t="str">
        <f>"- 100 à 132"</f>
        <v>- 100 à 132</v>
      </c>
      <c r="N793" s="55" t="s">
        <v>1508</v>
      </c>
      <c r="O793" s="1" t="s">
        <v>4359</v>
      </c>
      <c r="P793" s="1" t="s">
        <v>379</v>
      </c>
      <c r="Q793" s="1" t="s">
        <v>379</v>
      </c>
      <c r="R793" s="1" t="s">
        <v>379</v>
      </c>
      <c r="S793" s="1" t="s">
        <v>379</v>
      </c>
      <c r="T793" s="1" t="s">
        <v>3082</v>
      </c>
      <c r="U793" s="89" t="s">
        <v>379</v>
      </c>
      <c r="V793" s="1" t="s">
        <v>379</v>
      </c>
      <c r="W793" s="1" t="s">
        <v>379</v>
      </c>
      <c r="X793" s="1" t="s">
        <v>3313</v>
      </c>
      <c r="Y793" s="1" t="s">
        <v>3314</v>
      </c>
      <c r="Z793" s="31" t="s">
        <v>6625</v>
      </c>
      <c r="AA793" s="31" t="s">
        <v>1436</v>
      </c>
      <c r="AB793" s="101" t="s">
        <v>4290</v>
      </c>
      <c r="AC793" s="1" t="s">
        <v>4360</v>
      </c>
      <c r="AD793" s="1" t="s">
        <v>4291</v>
      </c>
      <c r="AE793" s="1" t="s">
        <v>4363</v>
      </c>
      <c r="AF793" s="1" t="s">
        <v>1791</v>
      </c>
      <c r="AG793" s="1" t="s">
        <v>1508</v>
      </c>
      <c r="AH793" s="1" t="s">
        <v>159</v>
      </c>
      <c r="AI793" s="1" t="s">
        <v>3082</v>
      </c>
      <c r="AJ793" s="1" t="s">
        <v>379</v>
      </c>
    </row>
    <row r="794" spans="1:36" ht="126" customHeight="1" x14ac:dyDescent="0.2">
      <c r="A794" s="123">
        <v>796</v>
      </c>
      <c r="B794" s="3" t="s">
        <v>1091</v>
      </c>
      <c r="C794" s="2" t="s">
        <v>4257</v>
      </c>
      <c r="D794" s="144"/>
      <c r="E794" s="108" t="s">
        <v>4254</v>
      </c>
      <c r="F794" s="168" t="s">
        <v>4241</v>
      </c>
      <c r="G794" s="22">
        <v>16</v>
      </c>
      <c r="H794" s="1" t="s">
        <v>708</v>
      </c>
      <c r="I794" s="1" t="s">
        <v>4355</v>
      </c>
      <c r="J794" s="1" t="s">
        <v>4358</v>
      </c>
      <c r="K794" s="1" t="s">
        <v>4273</v>
      </c>
      <c r="L794" s="42" t="s">
        <v>4287</v>
      </c>
      <c r="M794" s="48" t="str">
        <f>"- 100 à 132"</f>
        <v>- 100 à 132</v>
      </c>
      <c r="N794" s="55" t="s">
        <v>1508</v>
      </c>
      <c r="O794" s="1" t="s">
        <v>4359</v>
      </c>
      <c r="P794" s="1" t="s">
        <v>379</v>
      </c>
      <c r="Q794" s="1" t="s">
        <v>379</v>
      </c>
      <c r="R794" s="1" t="s">
        <v>379</v>
      </c>
      <c r="S794" s="1" t="s">
        <v>379</v>
      </c>
      <c r="T794" s="1" t="s">
        <v>3082</v>
      </c>
      <c r="U794" s="89" t="s">
        <v>379</v>
      </c>
      <c r="V794" s="1" t="s">
        <v>379</v>
      </c>
      <c r="W794" s="1" t="s">
        <v>379</v>
      </c>
      <c r="X794" s="1" t="s">
        <v>3313</v>
      </c>
      <c r="Y794" s="1" t="s">
        <v>3314</v>
      </c>
      <c r="Z794" s="31" t="s">
        <v>6625</v>
      </c>
      <c r="AA794" s="31" t="s">
        <v>1436</v>
      </c>
      <c r="AB794" s="101" t="s">
        <v>4290</v>
      </c>
      <c r="AC794" s="1" t="s">
        <v>4360</v>
      </c>
      <c r="AD794" s="1" t="s">
        <v>4291</v>
      </c>
      <c r="AE794" s="1" t="s">
        <v>4363</v>
      </c>
      <c r="AF794" s="1" t="s">
        <v>1791</v>
      </c>
      <c r="AG794" s="1" t="s">
        <v>1508</v>
      </c>
      <c r="AH794" s="1" t="s">
        <v>159</v>
      </c>
      <c r="AI794" s="1" t="s">
        <v>3082</v>
      </c>
      <c r="AJ794" s="1" t="s">
        <v>379</v>
      </c>
    </row>
    <row r="795" spans="1:36" ht="126" customHeight="1" x14ac:dyDescent="0.2">
      <c r="A795" s="123">
        <v>797</v>
      </c>
      <c r="B795" s="3" t="s">
        <v>1091</v>
      </c>
      <c r="C795" s="2" t="s">
        <v>4260</v>
      </c>
      <c r="D795" s="144"/>
      <c r="E795" s="108" t="s">
        <v>4258</v>
      </c>
      <c r="F795" s="168" t="s">
        <v>4241</v>
      </c>
      <c r="G795" s="22">
        <v>18</v>
      </c>
      <c r="H795" s="1" t="s">
        <v>708</v>
      </c>
      <c r="I795" s="1" t="s">
        <v>4356</v>
      </c>
      <c r="J795" s="1" t="s">
        <v>4358</v>
      </c>
      <c r="K795" s="1" t="s">
        <v>4274</v>
      </c>
      <c r="L795" s="42" t="s">
        <v>4288</v>
      </c>
      <c r="M795" s="48" t="str">
        <f>"- 100 à 132"</f>
        <v>- 100 à 132</v>
      </c>
      <c r="N795" s="55" t="s">
        <v>1508</v>
      </c>
      <c r="O795" s="1" t="s">
        <v>4359</v>
      </c>
      <c r="P795" s="1" t="s">
        <v>379</v>
      </c>
      <c r="Q795" s="1" t="s">
        <v>379</v>
      </c>
      <c r="R795" s="1" t="s">
        <v>379</v>
      </c>
      <c r="S795" s="1" t="s">
        <v>379</v>
      </c>
      <c r="T795" s="1" t="s">
        <v>3082</v>
      </c>
      <c r="U795" s="89" t="s">
        <v>379</v>
      </c>
      <c r="V795" s="1" t="s">
        <v>379</v>
      </c>
      <c r="W795" s="1" t="s">
        <v>379</v>
      </c>
      <c r="X795" s="1" t="s">
        <v>3313</v>
      </c>
      <c r="Y795" s="1" t="s">
        <v>3314</v>
      </c>
      <c r="Z795" s="31" t="s">
        <v>6625</v>
      </c>
      <c r="AA795" s="31" t="s">
        <v>1436</v>
      </c>
      <c r="AB795" s="101" t="s">
        <v>4290</v>
      </c>
      <c r="AC795" s="1" t="s">
        <v>4360</v>
      </c>
      <c r="AD795" s="1" t="s">
        <v>4291</v>
      </c>
      <c r="AE795" s="1" t="s">
        <v>4363</v>
      </c>
      <c r="AF795" s="1" t="s">
        <v>1791</v>
      </c>
      <c r="AG795" s="1" t="s">
        <v>1508</v>
      </c>
      <c r="AH795" s="1" t="s">
        <v>159</v>
      </c>
      <c r="AI795" s="1" t="s">
        <v>3082</v>
      </c>
      <c r="AJ795" s="1" t="s">
        <v>379</v>
      </c>
    </row>
    <row r="796" spans="1:36" ht="126" customHeight="1" x14ac:dyDescent="0.2">
      <c r="A796" s="123">
        <v>798</v>
      </c>
      <c r="B796" s="3" t="s">
        <v>1091</v>
      </c>
      <c r="C796" s="2" t="s">
        <v>4261</v>
      </c>
      <c r="D796" s="144"/>
      <c r="E796" s="108" t="s">
        <v>4259</v>
      </c>
      <c r="F796" s="168" t="s">
        <v>4241</v>
      </c>
      <c r="G796" s="22">
        <v>20</v>
      </c>
      <c r="H796" s="1" t="s">
        <v>708</v>
      </c>
      <c r="I796" s="1" t="s">
        <v>4357</v>
      </c>
      <c r="J796" s="1" t="s">
        <v>4358</v>
      </c>
      <c r="K796" s="1" t="s">
        <v>4275</v>
      </c>
      <c r="L796" s="42" t="s">
        <v>4289</v>
      </c>
      <c r="M796" s="48" t="str">
        <f>"- 100 à 132"</f>
        <v>- 100 à 132</v>
      </c>
      <c r="N796" s="55" t="s">
        <v>1508</v>
      </c>
      <c r="O796" s="1" t="s">
        <v>4359</v>
      </c>
      <c r="P796" s="1" t="s">
        <v>379</v>
      </c>
      <c r="Q796" s="1" t="s">
        <v>379</v>
      </c>
      <c r="R796" s="1" t="s">
        <v>379</v>
      </c>
      <c r="S796" s="1" t="s">
        <v>379</v>
      </c>
      <c r="T796" s="1" t="s">
        <v>3082</v>
      </c>
      <c r="U796" s="89" t="s">
        <v>379</v>
      </c>
      <c r="V796" s="1" t="s">
        <v>379</v>
      </c>
      <c r="W796" s="1" t="s">
        <v>379</v>
      </c>
      <c r="X796" s="1" t="s">
        <v>3313</v>
      </c>
      <c r="Y796" s="1" t="s">
        <v>3314</v>
      </c>
      <c r="Z796" s="31" t="s">
        <v>6625</v>
      </c>
      <c r="AA796" s="31" t="s">
        <v>1436</v>
      </c>
      <c r="AB796" s="101" t="s">
        <v>4290</v>
      </c>
      <c r="AC796" s="1" t="s">
        <v>4360</v>
      </c>
      <c r="AD796" s="1" t="s">
        <v>4291</v>
      </c>
      <c r="AE796" s="1" t="s">
        <v>4363</v>
      </c>
      <c r="AF796" s="1" t="s">
        <v>1791</v>
      </c>
      <c r="AG796" s="1" t="s">
        <v>1508</v>
      </c>
      <c r="AH796" s="1" t="s">
        <v>159</v>
      </c>
      <c r="AI796" s="1" t="s">
        <v>3082</v>
      </c>
      <c r="AJ796" s="1" t="s">
        <v>379</v>
      </c>
    </row>
    <row r="797" spans="1:36" ht="126" customHeight="1" x14ac:dyDescent="0.2">
      <c r="A797" s="123">
        <v>799</v>
      </c>
      <c r="B797" s="3" t="s">
        <v>1091</v>
      </c>
      <c r="C797" s="2" t="s">
        <v>4327</v>
      </c>
      <c r="D797" s="144"/>
      <c r="E797" s="181" t="s">
        <v>4328</v>
      </c>
      <c r="F797" s="168" t="s">
        <v>5631</v>
      </c>
      <c r="G797" s="22">
        <v>3</v>
      </c>
      <c r="H797" s="1" t="s">
        <v>708</v>
      </c>
      <c r="I797" s="1" t="s">
        <v>4397</v>
      </c>
      <c r="J797" s="1" t="s">
        <v>4403</v>
      </c>
      <c r="K797" s="1" t="s">
        <v>4404</v>
      </c>
      <c r="L797" s="42" t="s">
        <v>3315</v>
      </c>
      <c r="M797" s="48" t="s">
        <v>4393</v>
      </c>
      <c r="N797" s="55" t="s">
        <v>4293</v>
      </c>
      <c r="O797" s="1" t="s">
        <v>285</v>
      </c>
      <c r="P797" s="1" t="s">
        <v>379</v>
      </c>
      <c r="Q797" s="1" t="s">
        <v>379</v>
      </c>
      <c r="R797" s="1" t="s">
        <v>379</v>
      </c>
      <c r="S797" s="1" t="s">
        <v>379</v>
      </c>
      <c r="T797" s="1" t="s">
        <v>275</v>
      </c>
      <c r="U797" s="89" t="s">
        <v>379</v>
      </c>
      <c r="V797" s="1" t="s">
        <v>379</v>
      </c>
      <c r="W797" s="1" t="s">
        <v>379</v>
      </c>
      <c r="X797" s="1" t="s">
        <v>239</v>
      </c>
      <c r="Y797" s="1" t="s">
        <v>957</v>
      </c>
      <c r="Z797" s="31" t="s">
        <v>6625</v>
      </c>
      <c r="AA797" s="31" t="s">
        <v>1436</v>
      </c>
      <c r="AB797" s="101" t="s">
        <v>4340</v>
      </c>
      <c r="AC797" s="1" t="s">
        <v>4360</v>
      </c>
      <c r="AD797" s="1" t="s">
        <v>5619</v>
      </c>
      <c r="AE797" s="1" t="s">
        <v>4396</v>
      </c>
      <c r="AF797" s="1" t="s">
        <v>1791</v>
      </c>
      <c r="AG797" s="1" t="s">
        <v>1508</v>
      </c>
      <c r="AH797" s="1" t="s">
        <v>159</v>
      </c>
      <c r="AI797" s="196" t="s">
        <v>3082</v>
      </c>
      <c r="AJ797" s="131" t="s">
        <v>379</v>
      </c>
    </row>
    <row r="798" spans="1:36" ht="126" customHeight="1" x14ac:dyDescent="0.2">
      <c r="A798" s="123">
        <v>800</v>
      </c>
      <c r="B798" s="3" t="s">
        <v>1091</v>
      </c>
      <c r="C798" s="2" t="s">
        <v>4329</v>
      </c>
      <c r="D798" s="144"/>
      <c r="E798" s="108" t="s">
        <v>4332</v>
      </c>
      <c r="F798" s="168" t="s">
        <v>5631</v>
      </c>
      <c r="G798" s="22">
        <v>5</v>
      </c>
      <c r="H798" s="1" t="s">
        <v>708</v>
      </c>
      <c r="I798" s="1" t="s">
        <v>4398</v>
      </c>
      <c r="J798" s="1" t="s">
        <v>4403</v>
      </c>
      <c r="K798" s="1" t="s">
        <v>4369</v>
      </c>
      <c r="L798" s="42" t="s">
        <v>4297</v>
      </c>
      <c r="M798" s="48" t="s">
        <v>4393</v>
      </c>
      <c r="N798" s="55" t="s">
        <v>1236</v>
      </c>
      <c r="O798" s="1" t="s">
        <v>285</v>
      </c>
      <c r="P798" s="1" t="s">
        <v>379</v>
      </c>
      <c r="Q798" s="1" t="s">
        <v>379</v>
      </c>
      <c r="R798" s="1" t="s">
        <v>379</v>
      </c>
      <c r="S798" s="1" t="s">
        <v>379</v>
      </c>
      <c r="T798" s="1" t="s">
        <v>275</v>
      </c>
      <c r="U798" s="89" t="s">
        <v>379</v>
      </c>
      <c r="V798" s="1" t="s">
        <v>379</v>
      </c>
      <c r="W798" s="1" t="s">
        <v>379</v>
      </c>
      <c r="X798" s="1" t="s">
        <v>239</v>
      </c>
      <c r="Y798" s="1" t="s">
        <v>957</v>
      </c>
      <c r="Z798" s="31" t="s">
        <v>6625</v>
      </c>
      <c r="AA798" s="31" t="s">
        <v>1436</v>
      </c>
      <c r="AB798" s="101" t="s">
        <v>4340</v>
      </c>
      <c r="AC798" s="1" t="s">
        <v>4360</v>
      </c>
      <c r="AD798" s="1" t="s">
        <v>5619</v>
      </c>
      <c r="AE798" s="1" t="s">
        <v>4396</v>
      </c>
      <c r="AF798" s="1" t="s">
        <v>1791</v>
      </c>
      <c r="AG798" s="1" t="s">
        <v>1508</v>
      </c>
      <c r="AH798" s="1" t="s">
        <v>159</v>
      </c>
      <c r="AI798" s="196" t="s">
        <v>3082</v>
      </c>
      <c r="AJ798" s="131" t="s">
        <v>379</v>
      </c>
    </row>
    <row r="799" spans="1:36" ht="126" customHeight="1" x14ac:dyDescent="0.2">
      <c r="A799" s="123">
        <v>801</v>
      </c>
      <c r="B799" s="3" t="s">
        <v>1091</v>
      </c>
      <c r="C799" s="2" t="s">
        <v>4330</v>
      </c>
      <c r="D799" s="144"/>
      <c r="E799" s="108" t="s">
        <v>4333</v>
      </c>
      <c r="F799" s="168" t="s">
        <v>5631</v>
      </c>
      <c r="G799" s="22">
        <v>6</v>
      </c>
      <c r="H799" s="1" t="s">
        <v>708</v>
      </c>
      <c r="I799" s="1" t="s">
        <v>4399</v>
      </c>
      <c r="J799" s="1" t="s">
        <v>4403</v>
      </c>
      <c r="K799" s="1" t="s">
        <v>4369</v>
      </c>
      <c r="L799" s="42" t="s">
        <v>3387</v>
      </c>
      <c r="M799" s="48" t="s">
        <v>4393</v>
      </c>
      <c r="N799" s="55" t="s">
        <v>464</v>
      </c>
      <c r="O799" s="1" t="s">
        <v>285</v>
      </c>
      <c r="P799" s="1" t="s">
        <v>379</v>
      </c>
      <c r="Q799" s="1" t="s">
        <v>379</v>
      </c>
      <c r="R799" s="1" t="s">
        <v>379</v>
      </c>
      <c r="S799" s="1" t="s">
        <v>379</v>
      </c>
      <c r="T799" s="1" t="s">
        <v>275</v>
      </c>
      <c r="U799" s="89" t="s">
        <v>379</v>
      </c>
      <c r="V799" s="1" t="s">
        <v>379</v>
      </c>
      <c r="W799" s="1" t="s">
        <v>379</v>
      </c>
      <c r="X799" s="1" t="s">
        <v>239</v>
      </c>
      <c r="Y799" s="1" t="s">
        <v>957</v>
      </c>
      <c r="Z799" s="31" t="s">
        <v>6625</v>
      </c>
      <c r="AA799" s="31" t="s">
        <v>1436</v>
      </c>
      <c r="AB799" s="101" t="s">
        <v>4340</v>
      </c>
      <c r="AC799" s="1" t="s">
        <v>4360</v>
      </c>
      <c r="AD799" s="1" t="s">
        <v>5620</v>
      </c>
      <c r="AE799" s="1" t="s">
        <v>4362</v>
      </c>
      <c r="AF799" s="1" t="s">
        <v>1791</v>
      </c>
      <c r="AG799" s="1" t="s">
        <v>1508</v>
      </c>
      <c r="AH799" s="1" t="s">
        <v>159</v>
      </c>
      <c r="AI799" s="196" t="s">
        <v>3082</v>
      </c>
      <c r="AJ799" s="131" t="s">
        <v>379</v>
      </c>
    </row>
    <row r="800" spans="1:36" ht="126" customHeight="1" x14ac:dyDescent="0.2">
      <c r="A800" s="123">
        <v>802</v>
      </c>
      <c r="B800" s="3" t="s">
        <v>1091</v>
      </c>
      <c r="C800" s="2" t="s">
        <v>4331</v>
      </c>
      <c r="D800" s="144"/>
      <c r="E800" s="108" t="s">
        <v>4334</v>
      </c>
      <c r="F800" s="168" t="s">
        <v>5631</v>
      </c>
      <c r="G800" s="22">
        <v>10</v>
      </c>
      <c r="H800" s="1" t="s">
        <v>708</v>
      </c>
      <c r="I800" s="1" t="s">
        <v>4400</v>
      </c>
      <c r="J800" s="1" t="s">
        <v>4403</v>
      </c>
      <c r="K800" s="1" t="s">
        <v>4405</v>
      </c>
      <c r="L800" s="42" t="s">
        <v>3388</v>
      </c>
      <c r="M800" s="48" t="s">
        <v>4395</v>
      </c>
      <c r="N800" s="55" t="s">
        <v>4294</v>
      </c>
      <c r="O800" s="1" t="s">
        <v>4343</v>
      </c>
      <c r="P800" s="1" t="s">
        <v>379</v>
      </c>
      <c r="Q800" s="1" t="s">
        <v>379</v>
      </c>
      <c r="R800" s="1" t="s">
        <v>379</v>
      </c>
      <c r="S800" s="1" t="s">
        <v>379</v>
      </c>
      <c r="T800" s="1" t="s">
        <v>275</v>
      </c>
      <c r="U800" s="89" t="s">
        <v>379</v>
      </c>
      <c r="V800" s="1" t="s">
        <v>379</v>
      </c>
      <c r="W800" s="1" t="s">
        <v>379</v>
      </c>
      <c r="X800" s="1" t="s">
        <v>239</v>
      </c>
      <c r="Y800" s="1" t="s">
        <v>957</v>
      </c>
      <c r="Z800" s="31" t="s">
        <v>6625</v>
      </c>
      <c r="AA800" s="31" t="s">
        <v>1436</v>
      </c>
      <c r="AB800" s="101" t="s">
        <v>4340</v>
      </c>
      <c r="AC800" s="1" t="s">
        <v>4360</v>
      </c>
      <c r="AD800" s="1" t="s">
        <v>5620</v>
      </c>
      <c r="AE800" s="1" t="s">
        <v>4362</v>
      </c>
      <c r="AF800" s="1" t="s">
        <v>1791</v>
      </c>
      <c r="AG800" s="1" t="s">
        <v>1508</v>
      </c>
      <c r="AH800" s="1" t="s">
        <v>159</v>
      </c>
      <c r="AI800" s="196" t="s">
        <v>3082</v>
      </c>
      <c r="AJ800" s="131" t="s">
        <v>379</v>
      </c>
    </row>
    <row r="801" spans="1:36" ht="126" customHeight="1" x14ac:dyDescent="0.2">
      <c r="A801" s="123">
        <v>803</v>
      </c>
      <c r="B801" s="3" t="s">
        <v>1091</v>
      </c>
      <c r="C801" s="2" t="s">
        <v>4336</v>
      </c>
      <c r="D801" s="144"/>
      <c r="E801" s="108" t="s">
        <v>4337</v>
      </c>
      <c r="F801" s="168" t="s">
        <v>5631</v>
      </c>
      <c r="G801" s="22">
        <v>12</v>
      </c>
      <c r="H801" s="1" t="s">
        <v>708</v>
      </c>
      <c r="I801" s="1" t="s">
        <v>4401</v>
      </c>
      <c r="J801" s="1" t="s">
        <v>4403</v>
      </c>
      <c r="K801" s="1" t="s">
        <v>4405</v>
      </c>
      <c r="L801" s="42" t="s">
        <v>3389</v>
      </c>
      <c r="M801" s="48" t="s">
        <v>4395</v>
      </c>
      <c r="N801" s="55" t="s">
        <v>4295</v>
      </c>
      <c r="O801" s="1" t="s">
        <v>4343</v>
      </c>
      <c r="P801" s="1" t="s">
        <v>379</v>
      </c>
      <c r="Q801" s="1" t="s">
        <v>379</v>
      </c>
      <c r="R801" s="1" t="s">
        <v>379</v>
      </c>
      <c r="S801" s="1" t="s">
        <v>379</v>
      </c>
      <c r="T801" s="1" t="s">
        <v>275</v>
      </c>
      <c r="U801" s="89" t="s">
        <v>379</v>
      </c>
      <c r="V801" s="1" t="s">
        <v>379</v>
      </c>
      <c r="W801" s="1" t="s">
        <v>379</v>
      </c>
      <c r="X801" s="1" t="s">
        <v>239</v>
      </c>
      <c r="Y801" s="1" t="s">
        <v>957</v>
      </c>
      <c r="Z801" s="31" t="s">
        <v>6625</v>
      </c>
      <c r="AA801" s="31" t="s">
        <v>1436</v>
      </c>
      <c r="AB801" s="101" t="s">
        <v>4340</v>
      </c>
      <c r="AC801" s="1" t="s">
        <v>4360</v>
      </c>
      <c r="AD801" s="1" t="s">
        <v>5621</v>
      </c>
      <c r="AE801" s="1" t="s">
        <v>4363</v>
      </c>
      <c r="AF801" s="1" t="s">
        <v>1791</v>
      </c>
      <c r="AG801" s="1" t="s">
        <v>1508</v>
      </c>
      <c r="AH801" s="1" t="s">
        <v>159</v>
      </c>
      <c r="AI801" s="196" t="s">
        <v>3082</v>
      </c>
      <c r="AJ801" s="131" t="s">
        <v>379</v>
      </c>
    </row>
    <row r="802" spans="1:36" ht="126" customHeight="1" x14ac:dyDescent="0.2">
      <c r="A802" s="123">
        <v>804</v>
      </c>
      <c r="B802" s="3" t="s">
        <v>1091</v>
      </c>
      <c r="C802" s="2" t="s">
        <v>4335</v>
      </c>
      <c r="D802" s="144"/>
      <c r="E802" s="108" t="s">
        <v>4338</v>
      </c>
      <c r="F802" s="168" t="s">
        <v>5631</v>
      </c>
      <c r="G802" s="22">
        <v>20</v>
      </c>
      <c r="H802" s="1" t="s">
        <v>708</v>
      </c>
      <c r="I802" s="1" t="s">
        <v>4402</v>
      </c>
      <c r="J802" s="1" t="s">
        <v>4403</v>
      </c>
      <c r="K802" s="1" t="s">
        <v>4406</v>
      </c>
      <c r="L802" s="42" t="s">
        <v>3390</v>
      </c>
      <c r="M802" s="48" t="s">
        <v>4395</v>
      </c>
      <c r="N802" s="55" t="s">
        <v>4296</v>
      </c>
      <c r="O802" s="1" t="s">
        <v>4343</v>
      </c>
      <c r="P802" s="1" t="s">
        <v>379</v>
      </c>
      <c r="Q802" s="1" t="s">
        <v>379</v>
      </c>
      <c r="R802" s="1" t="s">
        <v>379</v>
      </c>
      <c r="S802" s="1" t="s">
        <v>379</v>
      </c>
      <c r="T802" s="1" t="s">
        <v>275</v>
      </c>
      <c r="U802" s="89" t="s">
        <v>379</v>
      </c>
      <c r="V802" s="1" t="s">
        <v>379</v>
      </c>
      <c r="W802" s="1" t="s">
        <v>379</v>
      </c>
      <c r="X802" s="1" t="s">
        <v>239</v>
      </c>
      <c r="Y802" s="1" t="s">
        <v>957</v>
      </c>
      <c r="Z802" s="31" t="s">
        <v>6625</v>
      </c>
      <c r="AA802" s="31" t="s">
        <v>1436</v>
      </c>
      <c r="AB802" s="101" t="s">
        <v>4340</v>
      </c>
      <c r="AC802" s="1" t="s">
        <v>4360</v>
      </c>
      <c r="AD802" s="1" t="s">
        <v>5621</v>
      </c>
      <c r="AE802" s="1" t="s">
        <v>4363</v>
      </c>
      <c r="AF802" s="1" t="s">
        <v>1791</v>
      </c>
      <c r="AG802" s="1" t="s">
        <v>1508</v>
      </c>
      <c r="AH802" s="1" t="s">
        <v>159</v>
      </c>
      <c r="AI802" s="196" t="s">
        <v>3082</v>
      </c>
      <c r="AJ802" s="131" t="s">
        <v>379</v>
      </c>
    </row>
    <row r="803" spans="1:36" ht="102" x14ac:dyDescent="0.2">
      <c r="A803" s="38">
        <v>805</v>
      </c>
      <c r="B803" s="125" t="s">
        <v>4068</v>
      </c>
      <c r="C803" s="2" t="s">
        <v>4407</v>
      </c>
      <c r="D803" s="215"/>
      <c r="E803" s="249" t="s">
        <v>6804</v>
      </c>
      <c r="F803" s="25" t="s">
        <v>7345</v>
      </c>
      <c r="G803" s="75">
        <v>6</v>
      </c>
      <c r="H803" s="73" t="s">
        <v>4418</v>
      </c>
      <c r="I803" s="78" t="s">
        <v>6999</v>
      </c>
      <c r="J803" s="25" t="s">
        <v>6997</v>
      </c>
      <c r="K803" s="25" t="s">
        <v>1927</v>
      </c>
      <c r="L803" s="77" t="s">
        <v>2432</v>
      </c>
      <c r="M803" s="51" t="s">
        <v>4410</v>
      </c>
      <c r="N803" s="25" t="s">
        <v>1593</v>
      </c>
      <c r="O803" s="25" t="s">
        <v>4413</v>
      </c>
      <c r="P803" s="72" t="s">
        <v>4414</v>
      </c>
      <c r="Q803" s="25" t="s">
        <v>7001</v>
      </c>
      <c r="R803" s="25" t="s">
        <v>7002</v>
      </c>
      <c r="S803" s="73" t="s">
        <v>4415</v>
      </c>
      <c r="T803" s="72" t="s">
        <v>632</v>
      </c>
      <c r="U803" s="221" t="s">
        <v>6805</v>
      </c>
      <c r="V803" s="25" t="s">
        <v>6806</v>
      </c>
      <c r="W803" s="25" t="s">
        <v>7003</v>
      </c>
      <c r="X803" s="72" t="s">
        <v>4416</v>
      </c>
      <c r="Y803" s="72" t="s">
        <v>3450</v>
      </c>
      <c r="Z803" s="31" t="s">
        <v>3082</v>
      </c>
      <c r="AA803" s="31" t="s">
        <v>635</v>
      </c>
      <c r="AB803" s="107" t="s">
        <v>6996</v>
      </c>
      <c r="AC803" s="179" t="s">
        <v>4417</v>
      </c>
      <c r="AD803" s="223">
        <v>5950</v>
      </c>
      <c r="AE803" s="25">
        <v>56</v>
      </c>
      <c r="AF803" s="4" t="s">
        <v>6807</v>
      </c>
      <c r="AG803" s="72" t="s">
        <v>6808</v>
      </c>
      <c r="AH803" s="72" t="s">
        <v>1597</v>
      </c>
      <c r="AI803" s="216" t="s">
        <v>3082</v>
      </c>
      <c r="AJ803" s="216" t="s">
        <v>379</v>
      </c>
    </row>
    <row r="804" spans="1:36" ht="102" x14ac:dyDescent="0.2">
      <c r="A804" s="38">
        <v>806</v>
      </c>
      <c r="B804" s="125" t="s">
        <v>4068</v>
      </c>
      <c r="C804" s="2" t="s">
        <v>4408</v>
      </c>
      <c r="D804" s="215"/>
      <c r="E804" s="249" t="s">
        <v>7330</v>
      </c>
      <c r="F804" s="25" t="s">
        <v>7345</v>
      </c>
      <c r="G804" s="75">
        <v>9</v>
      </c>
      <c r="H804" s="73" t="s">
        <v>4418</v>
      </c>
      <c r="I804" s="73" t="s">
        <v>6809</v>
      </c>
      <c r="J804" s="25" t="s">
        <v>6997</v>
      </c>
      <c r="K804" s="25" t="s">
        <v>7000</v>
      </c>
      <c r="L804" s="77" t="s">
        <v>352</v>
      </c>
      <c r="M804" s="51" t="s">
        <v>4410</v>
      </c>
      <c r="N804" s="25" t="s">
        <v>4411</v>
      </c>
      <c r="O804" s="25" t="s">
        <v>4413</v>
      </c>
      <c r="P804" s="72" t="s">
        <v>4414</v>
      </c>
      <c r="Q804" s="25" t="s">
        <v>7001</v>
      </c>
      <c r="R804" s="25" t="s">
        <v>7002</v>
      </c>
      <c r="S804" s="73" t="s">
        <v>4415</v>
      </c>
      <c r="T804" s="72" t="s">
        <v>632</v>
      </c>
      <c r="U804" s="221" t="s">
        <v>6810</v>
      </c>
      <c r="V804" s="25" t="s">
        <v>7004</v>
      </c>
      <c r="W804" s="25" t="s">
        <v>6811</v>
      </c>
      <c r="X804" s="72" t="s">
        <v>4416</v>
      </c>
      <c r="Y804" s="72" t="s">
        <v>3450</v>
      </c>
      <c r="Z804" s="31" t="s">
        <v>3082</v>
      </c>
      <c r="AA804" s="31" t="s">
        <v>635</v>
      </c>
      <c r="AB804" s="107" t="s">
        <v>6996</v>
      </c>
      <c r="AC804" s="179" t="s">
        <v>4417</v>
      </c>
      <c r="AD804" s="223">
        <v>9150</v>
      </c>
      <c r="AE804" s="25">
        <v>56</v>
      </c>
      <c r="AF804" s="4" t="s">
        <v>6812</v>
      </c>
      <c r="AG804" s="72" t="s">
        <v>6813</v>
      </c>
      <c r="AH804" s="72" t="s">
        <v>1597</v>
      </c>
      <c r="AI804" s="216" t="s">
        <v>3082</v>
      </c>
      <c r="AJ804" s="216" t="s">
        <v>379</v>
      </c>
    </row>
    <row r="805" spans="1:36" ht="102" x14ac:dyDescent="0.2">
      <c r="A805" s="38">
        <v>807</v>
      </c>
      <c r="B805" s="125" t="s">
        <v>4068</v>
      </c>
      <c r="C805" s="2" t="s">
        <v>4409</v>
      </c>
      <c r="D805" s="215"/>
      <c r="E805" s="249" t="s">
        <v>7331</v>
      </c>
      <c r="F805" s="25" t="s">
        <v>7345</v>
      </c>
      <c r="G805" s="75">
        <v>12</v>
      </c>
      <c r="H805" s="73" t="s">
        <v>4418</v>
      </c>
      <c r="I805" s="73" t="s">
        <v>6814</v>
      </c>
      <c r="J805" s="25" t="s">
        <v>6998</v>
      </c>
      <c r="K805" s="25" t="s">
        <v>1266</v>
      </c>
      <c r="L805" s="77" t="s">
        <v>1267</v>
      </c>
      <c r="M805" s="51" t="s">
        <v>4410</v>
      </c>
      <c r="N805" s="25" t="s">
        <v>4412</v>
      </c>
      <c r="O805" s="25" t="s">
        <v>4413</v>
      </c>
      <c r="P805" s="72" t="s">
        <v>4414</v>
      </c>
      <c r="Q805" s="25" t="s">
        <v>7001</v>
      </c>
      <c r="R805" s="25" t="s">
        <v>7002</v>
      </c>
      <c r="S805" s="73" t="s">
        <v>4415</v>
      </c>
      <c r="T805" s="72" t="s">
        <v>632</v>
      </c>
      <c r="U805" s="221" t="s">
        <v>6815</v>
      </c>
      <c r="V805" s="25" t="s">
        <v>6816</v>
      </c>
      <c r="W805" s="25" t="s">
        <v>6817</v>
      </c>
      <c r="X805" s="72" t="s">
        <v>4416</v>
      </c>
      <c r="Y805" s="72" t="s">
        <v>3450</v>
      </c>
      <c r="Z805" s="31" t="s">
        <v>3082</v>
      </c>
      <c r="AA805" s="31" t="s">
        <v>635</v>
      </c>
      <c r="AB805" s="107" t="s">
        <v>6996</v>
      </c>
      <c r="AC805" s="179" t="s">
        <v>4417</v>
      </c>
      <c r="AD805" s="223">
        <v>11650</v>
      </c>
      <c r="AE805" s="25">
        <v>56</v>
      </c>
      <c r="AF805" s="4" t="s">
        <v>6818</v>
      </c>
      <c r="AG805" s="72" t="s">
        <v>6813</v>
      </c>
      <c r="AH805" s="72" t="s">
        <v>1597</v>
      </c>
      <c r="AI805" s="216" t="s">
        <v>3082</v>
      </c>
      <c r="AJ805" s="216" t="s">
        <v>379</v>
      </c>
    </row>
    <row r="806" spans="1:36" ht="126" customHeight="1" x14ac:dyDescent="0.2">
      <c r="A806" s="123">
        <v>808</v>
      </c>
      <c r="B806" s="125" t="s">
        <v>102</v>
      </c>
      <c r="C806" s="2" t="s">
        <v>4419</v>
      </c>
      <c r="D806" s="144"/>
      <c r="E806" s="108" t="s">
        <v>4423</v>
      </c>
      <c r="F806" s="168" t="s">
        <v>4426</v>
      </c>
      <c r="G806" s="24">
        <v>6</v>
      </c>
      <c r="H806" s="19" t="s">
        <v>1161</v>
      </c>
      <c r="I806" s="19" t="s">
        <v>4425</v>
      </c>
      <c r="J806" s="1" t="s">
        <v>4428</v>
      </c>
      <c r="K806" s="19" t="s">
        <v>3661</v>
      </c>
      <c r="L806" s="44" t="s">
        <v>3664</v>
      </c>
      <c r="M806" s="50" t="s">
        <v>3638</v>
      </c>
      <c r="N806" s="57" t="s">
        <v>3643</v>
      </c>
      <c r="O806" s="19" t="s">
        <v>1709</v>
      </c>
      <c r="P806" s="19" t="s">
        <v>379</v>
      </c>
      <c r="Q806" s="19" t="s">
        <v>379</v>
      </c>
      <c r="R806" s="19" t="s">
        <v>3639</v>
      </c>
      <c r="S806" s="19" t="s">
        <v>379</v>
      </c>
      <c r="T806" s="19" t="s">
        <v>275</v>
      </c>
      <c r="U806" s="116" t="s">
        <v>379</v>
      </c>
      <c r="V806" s="19" t="s">
        <v>379</v>
      </c>
      <c r="W806" s="19" t="s">
        <v>379</v>
      </c>
      <c r="X806" s="19" t="s">
        <v>3775</v>
      </c>
      <c r="Y806" s="19" t="s">
        <v>3644</v>
      </c>
      <c r="Z806" s="31" t="s">
        <v>6625</v>
      </c>
      <c r="AA806" s="31" t="s">
        <v>1436</v>
      </c>
      <c r="AB806" s="222" t="s">
        <v>4429</v>
      </c>
      <c r="AC806" s="19" t="s">
        <v>4461</v>
      </c>
      <c r="AD806" s="98">
        <v>5020.0668900000001</v>
      </c>
      <c r="AE806" s="19" t="s">
        <v>4430</v>
      </c>
      <c r="AF806" s="4" t="s">
        <v>5491</v>
      </c>
      <c r="AG806" s="19" t="s">
        <v>3641</v>
      </c>
      <c r="AH806" s="19" t="s">
        <v>3666</v>
      </c>
      <c r="AI806" s="1" t="s">
        <v>3082</v>
      </c>
      <c r="AJ806" s="1" t="s">
        <v>379</v>
      </c>
    </row>
    <row r="807" spans="1:36" ht="126" customHeight="1" x14ac:dyDescent="0.2">
      <c r="A807" s="123">
        <v>809</v>
      </c>
      <c r="B807" s="125" t="s">
        <v>102</v>
      </c>
      <c r="C807" s="2" t="s">
        <v>4420</v>
      </c>
      <c r="D807" s="144"/>
      <c r="E807" s="108" t="s">
        <v>4433</v>
      </c>
      <c r="F807" s="168" t="s">
        <v>4432</v>
      </c>
      <c r="G807" s="24">
        <v>12</v>
      </c>
      <c r="H807" s="19" t="s">
        <v>1161</v>
      </c>
      <c r="I807" s="19" t="s">
        <v>4435</v>
      </c>
      <c r="J807" s="19" t="s">
        <v>3655</v>
      </c>
      <c r="K807" s="19" t="s">
        <v>4436</v>
      </c>
      <c r="L807" s="44" t="s">
        <v>3648</v>
      </c>
      <c r="M807" s="50" t="s">
        <v>3638</v>
      </c>
      <c r="N807" s="57" t="s">
        <v>4439</v>
      </c>
      <c r="O807" s="19" t="s">
        <v>1709</v>
      </c>
      <c r="P807" s="19" t="s">
        <v>379</v>
      </c>
      <c r="Q807" s="19" t="s">
        <v>379</v>
      </c>
      <c r="R807" s="19" t="s">
        <v>3639</v>
      </c>
      <c r="S807" s="19" t="s">
        <v>379</v>
      </c>
      <c r="T807" s="19" t="s">
        <v>275</v>
      </c>
      <c r="U807" s="116" t="s">
        <v>379</v>
      </c>
      <c r="V807" s="19" t="s">
        <v>379</v>
      </c>
      <c r="W807" s="19" t="s">
        <v>379</v>
      </c>
      <c r="X807" s="19" t="s">
        <v>4441</v>
      </c>
      <c r="Y807" s="19" t="s">
        <v>3640</v>
      </c>
      <c r="Z807" s="31" t="s">
        <v>6625</v>
      </c>
      <c r="AA807" s="31" t="s">
        <v>635</v>
      </c>
      <c r="AB807" s="91" t="s">
        <v>4429</v>
      </c>
      <c r="AC807" s="1" t="s">
        <v>4360</v>
      </c>
      <c r="AD807" s="98">
        <v>9840.3010030000005</v>
      </c>
      <c r="AE807" s="19" t="s">
        <v>4443</v>
      </c>
      <c r="AF807" s="4" t="s">
        <v>5492</v>
      </c>
      <c r="AG807" s="19" t="s">
        <v>3641</v>
      </c>
      <c r="AH807" s="19" t="s">
        <v>3666</v>
      </c>
      <c r="AI807" s="1" t="s">
        <v>3082</v>
      </c>
      <c r="AJ807" s="1" t="s">
        <v>379</v>
      </c>
    </row>
    <row r="808" spans="1:36" ht="126" customHeight="1" x14ac:dyDescent="0.2">
      <c r="A808" s="123">
        <v>810</v>
      </c>
      <c r="B808" s="125" t="s">
        <v>102</v>
      </c>
      <c r="C808" s="2" t="s">
        <v>4420</v>
      </c>
      <c r="D808" s="144"/>
      <c r="E808" s="108" t="s">
        <v>4434</v>
      </c>
      <c r="F808" s="168" t="s">
        <v>4432</v>
      </c>
      <c r="G808" s="24">
        <v>12</v>
      </c>
      <c r="H808" s="19" t="s">
        <v>1161</v>
      </c>
      <c r="I808" s="19" t="s">
        <v>4435</v>
      </c>
      <c r="J808" s="19" t="s">
        <v>3655</v>
      </c>
      <c r="K808" s="19" t="s">
        <v>4436</v>
      </c>
      <c r="L808" s="44" t="s">
        <v>3648</v>
      </c>
      <c r="M808" s="50" t="s">
        <v>3638</v>
      </c>
      <c r="N808" s="57" t="s">
        <v>4439</v>
      </c>
      <c r="O808" s="19" t="s">
        <v>1709</v>
      </c>
      <c r="P808" s="19" t="s">
        <v>379</v>
      </c>
      <c r="Q808" s="19" t="s">
        <v>379</v>
      </c>
      <c r="R808" s="19" t="s">
        <v>3639</v>
      </c>
      <c r="S808" s="19" t="s">
        <v>379</v>
      </c>
      <c r="T808" s="19" t="s">
        <v>275</v>
      </c>
      <c r="U808" s="116" t="s">
        <v>379</v>
      </c>
      <c r="V808" s="19" t="s">
        <v>379</v>
      </c>
      <c r="W808" s="19" t="s">
        <v>379</v>
      </c>
      <c r="X808" s="19" t="s">
        <v>4441</v>
      </c>
      <c r="Y808" s="19" t="s">
        <v>3640</v>
      </c>
      <c r="Z808" s="31" t="s">
        <v>6625</v>
      </c>
      <c r="AA808" s="31" t="s">
        <v>635</v>
      </c>
      <c r="AB808" s="91" t="s">
        <v>4429</v>
      </c>
      <c r="AC808" s="1" t="s">
        <v>4360</v>
      </c>
      <c r="AD808" s="98">
        <v>9840.3010030000005</v>
      </c>
      <c r="AE808" s="19" t="s">
        <v>4443</v>
      </c>
      <c r="AF808" s="4" t="s">
        <v>5492</v>
      </c>
      <c r="AG808" s="19" t="s">
        <v>3641</v>
      </c>
      <c r="AH808" s="19" t="s">
        <v>3666</v>
      </c>
      <c r="AI808" s="1" t="s">
        <v>3082</v>
      </c>
      <c r="AJ808" s="1" t="s">
        <v>379</v>
      </c>
    </row>
    <row r="809" spans="1:36" ht="126" customHeight="1" x14ac:dyDescent="0.2">
      <c r="A809" s="123">
        <v>811</v>
      </c>
      <c r="B809" s="125" t="s">
        <v>1659</v>
      </c>
      <c r="C809" s="2" t="s">
        <v>4444</v>
      </c>
      <c r="D809" s="144"/>
      <c r="E809" s="108" t="s">
        <v>4447</v>
      </c>
      <c r="F809" s="168" t="s">
        <v>4450</v>
      </c>
      <c r="G809" s="24" t="s">
        <v>4085</v>
      </c>
      <c r="H809" s="19" t="s">
        <v>1161</v>
      </c>
      <c r="I809" s="19" t="s">
        <v>4464</v>
      </c>
      <c r="J809" s="19" t="s">
        <v>4466</v>
      </c>
      <c r="K809" s="19" t="s">
        <v>4454</v>
      </c>
      <c r="L809" s="44" t="s">
        <v>4467</v>
      </c>
      <c r="M809" s="50">
        <v>158</v>
      </c>
      <c r="N809" s="57" t="s">
        <v>4217</v>
      </c>
      <c r="O809" s="19" t="s">
        <v>1709</v>
      </c>
      <c r="P809" s="19" t="s">
        <v>379</v>
      </c>
      <c r="Q809" s="19" t="s">
        <v>379</v>
      </c>
      <c r="R809" s="19" t="s">
        <v>4471</v>
      </c>
      <c r="S809" s="19" t="s">
        <v>379</v>
      </c>
      <c r="T809" s="19" t="s">
        <v>379</v>
      </c>
      <c r="U809" s="116" t="s">
        <v>379</v>
      </c>
      <c r="V809" s="19" t="s">
        <v>379</v>
      </c>
      <c r="W809" s="19" t="s">
        <v>379</v>
      </c>
      <c r="X809" s="19" t="s">
        <v>4468</v>
      </c>
      <c r="Y809" s="19" t="s">
        <v>3644</v>
      </c>
      <c r="Z809" s="31" t="s">
        <v>6625</v>
      </c>
      <c r="AA809" s="31" t="s">
        <v>635</v>
      </c>
      <c r="AB809" s="91" t="s">
        <v>4470</v>
      </c>
      <c r="AC809" s="19" t="s">
        <v>4461</v>
      </c>
      <c r="AD809" s="98">
        <v>5150.5016720000003</v>
      </c>
      <c r="AE809" s="19" t="s">
        <v>4462</v>
      </c>
      <c r="AF809" s="4">
        <v>9397.9933110367892</v>
      </c>
      <c r="AG809" s="19" t="s">
        <v>4463</v>
      </c>
      <c r="AH809" s="19" t="s">
        <v>641</v>
      </c>
      <c r="AI809" s="1" t="s">
        <v>3082</v>
      </c>
      <c r="AJ809" s="1" t="s">
        <v>379</v>
      </c>
    </row>
    <row r="810" spans="1:36" ht="126" customHeight="1" x14ac:dyDescent="0.2">
      <c r="A810" s="123">
        <v>812</v>
      </c>
      <c r="B810" s="125" t="s">
        <v>1659</v>
      </c>
      <c r="C810" s="2" t="s">
        <v>4445</v>
      </c>
      <c r="D810" s="144"/>
      <c r="E810" s="108" t="s">
        <v>4448</v>
      </c>
      <c r="F810" s="168" t="s">
        <v>4450</v>
      </c>
      <c r="G810" s="24" t="s">
        <v>4451</v>
      </c>
      <c r="H810" s="19" t="s">
        <v>1161</v>
      </c>
      <c r="I810" s="19" t="s">
        <v>4465</v>
      </c>
      <c r="J810" s="19" t="s">
        <v>4466</v>
      </c>
      <c r="K810" s="19" t="s">
        <v>4455</v>
      </c>
      <c r="L810" s="44" t="s">
        <v>4456</v>
      </c>
      <c r="M810" s="50">
        <v>158</v>
      </c>
      <c r="N810" s="57" t="s">
        <v>4458</v>
      </c>
      <c r="O810" s="19" t="s">
        <v>1709</v>
      </c>
      <c r="P810" s="19" t="s">
        <v>379</v>
      </c>
      <c r="Q810" s="19" t="s">
        <v>379</v>
      </c>
      <c r="R810" s="19" t="s">
        <v>4471</v>
      </c>
      <c r="S810" s="19" t="s">
        <v>379</v>
      </c>
      <c r="T810" s="19" t="s">
        <v>379</v>
      </c>
      <c r="U810" s="116" t="s">
        <v>379</v>
      </c>
      <c r="V810" s="19" t="s">
        <v>379</v>
      </c>
      <c r="W810" s="19" t="s">
        <v>379</v>
      </c>
      <c r="X810" s="19" t="s">
        <v>4468</v>
      </c>
      <c r="Y810" s="19" t="s">
        <v>3650</v>
      </c>
      <c r="Z810" s="31" t="s">
        <v>6625</v>
      </c>
      <c r="AA810" s="31" t="s">
        <v>635</v>
      </c>
      <c r="AB810" s="91" t="s">
        <v>4470</v>
      </c>
      <c r="AC810" s="19" t="s">
        <v>4461</v>
      </c>
      <c r="AD810" s="98">
        <v>8750</v>
      </c>
      <c r="AE810" s="19" t="s">
        <v>4462</v>
      </c>
      <c r="AF810" s="4">
        <v>14978.260869565218</v>
      </c>
      <c r="AG810" s="19" t="s">
        <v>4463</v>
      </c>
      <c r="AH810" s="19" t="s">
        <v>641</v>
      </c>
      <c r="AI810" s="1" t="s">
        <v>3082</v>
      </c>
      <c r="AJ810" s="1" t="s">
        <v>379</v>
      </c>
    </row>
    <row r="811" spans="1:36" ht="126" customHeight="1" x14ac:dyDescent="0.2">
      <c r="A811" s="123">
        <v>813</v>
      </c>
      <c r="B811" s="125" t="s">
        <v>1659</v>
      </c>
      <c r="C811" s="2" t="s">
        <v>4446</v>
      </c>
      <c r="D811" s="144"/>
      <c r="E811" s="108" t="s">
        <v>4449</v>
      </c>
      <c r="F811" s="168" t="s">
        <v>4450</v>
      </c>
      <c r="G811" s="22" t="s">
        <v>4452</v>
      </c>
      <c r="H811" s="1" t="s">
        <v>1161</v>
      </c>
      <c r="I811" s="1" t="s">
        <v>4453</v>
      </c>
      <c r="J811" s="1" t="s">
        <v>4466</v>
      </c>
      <c r="K811" s="1" t="s">
        <v>4459</v>
      </c>
      <c r="L811" s="42" t="s">
        <v>4457</v>
      </c>
      <c r="M811" s="48">
        <v>158</v>
      </c>
      <c r="N811" s="55" t="s">
        <v>4460</v>
      </c>
      <c r="O811" s="1" t="s">
        <v>1709</v>
      </c>
      <c r="P811" s="1" t="s">
        <v>379</v>
      </c>
      <c r="Q811" s="1" t="s">
        <v>379</v>
      </c>
      <c r="R811" s="1" t="s">
        <v>4472</v>
      </c>
      <c r="S811" s="1" t="s">
        <v>379</v>
      </c>
      <c r="T811" s="1" t="s">
        <v>379</v>
      </c>
      <c r="U811" s="89" t="s">
        <v>379</v>
      </c>
      <c r="V811" s="1" t="s">
        <v>379</v>
      </c>
      <c r="W811" s="1" t="s">
        <v>379</v>
      </c>
      <c r="X811" s="1" t="s">
        <v>4469</v>
      </c>
      <c r="Y811" s="1" t="s">
        <v>3650</v>
      </c>
      <c r="Z811" s="31" t="s">
        <v>6625</v>
      </c>
      <c r="AA811" s="31" t="s">
        <v>635</v>
      </c>
      <c r="AB811" s="101" t="s">
        <v>4470</v>
      </c>
      <c r="AC811" s="1" t="s">
        <v>4461</v>
      </c>
      <c r="AD811" s="98">
        <v>12851.17057</v>
      </c>
      <c r="AE811" s="1" t="s">
        <v>4462</v>
      </c>
      <c r="AF811" s="4">
        <v>20540.969899665553</v>
      </c>
      <c r="AG811" s="1" t="s">
        <v>4463</v>
      </c>
      <c r="AH811" s="48" t="s">
        <v>641</v>
      </c>
      <c r="AI811" s="1" t="s">
        <v>3082</v>
      </c>
      <c r="AJ811" s="1" t="s">
        <v>379</v>
      </c>
    </row>
    <row r="812" spans="1:36" ht="126" customHeight="1" x14ac:dyDescent="0.2">
      <c r="A812" s="123">
        <v>814</v>
      </c>
      <c r="B812" s="130" t="s">
        <v>4489</v>
      </c>
      <c r="C812" s="2" t="s">
        <v>4490</v>
      </c>
      <c r="D812" s="162"/>
      <c r="E812" s="181" t="s">
        <v>4491</v>
      </c>
      <c r="F812" s="179" t="s">
        <v>4492</v>
      </c>
      <c r="G812" s="75">
        <v>5</v>
      </c>
      <c r="H812" s="73" t="s">
        <v>162</v>
      </c>
      <c r="I812" s="73" t="s">
        <v>4732</v>
      </c>
      <c r="J812" s="72" t="s">
        <v>4495</v>
      </c>
      <c r="K812" s="72" t="s">
        <v>4496</v>
      </c>
      <c r="L812" s="77" t="s">
        <v>2432</v>
      </c>
      <c r="M812" s="51" t="s">
        <v>4026</v>
      </c>
      <c r="N812" s="78" t="s">
        <v>357</v>
      </c>
      <c r="O812" s="25" t="s">
        <v>4498</v>
      </c>
      <c r="P812" s="73" t="s">
        <v>379</v>
      </c>
      <c r="Q812" s="73" t="s">
        <v>4499</v>
      </c>
      <c r="R812" s="73" t="s">
        <v>4500</v>
      </c>
      <c r="S812" s="73" t="s">
        <v>590</v>
      </c>
      <c r="T812" s="72" t="s">
        <v>2207</v>
      </c>
      <c r="U812" s="121" t="s">
        <v>4501</v>
      </c>
      <c r="V812" s="72" t="s">
        <v>4503</v>
      </c>
      <c r="W812" s="73" t="s">
        <v>4505</v>
      </c>
      <c r="X812" s="73" t="s">
        <v>4507</v>
      </c>
      <c r="Y812" s="73" t="s">
        <v>497</v>
      </c>
      <c r="Z812" s="31" t="s">
        <v>634</v>
      </c>
      <c r="AA812" s="31" t="s">
        <v>2207</v>
      </c>
      <c r="AB812" s="91" t="s">
        <v>4649</v>
      </c>
      <c r="AC812" s="73" t="s">
        <v>3625</v>
      </c>
      <c r="AD812" s="98">
        <v>5040.1337792642144</v>
      </c>
      <c r="AE812" s="72">
        <v>144</v>
      </c>
      <c r="AF812" s="4">
        <v>14698.996655518395</v>
      </c>
      <c r="AG812" s="73" t="s">
        <v>4508</v>
      </c>
      <c r="AH812" s="73" t="s">
        <v>4509</v>
      </c>
      <c r="AI812" s="1" t="s">
        <v>3082</v>
      </c>
      <c r="AJ812" s="1" t="s">
        <v>379</v>
      </c>
    </row>
    <row r="813" spans="1:36" ht="126" customHeight="1" x14ac:dyDescent="0.2">
      <c r="A813" s="123">
        <v>815</v>
      </c>
      <c r="B813" s="130" t="s">
        <v>4489</v>
      </c>
      <c r="C813" s="2" t="s">
        <v>4493</v>
      </c>
      <c r="D813" s="162"/>
      <c r="E813" s="108" t="s">
        <v>4494</v>
      </c>
      <c r="F813" s="179" t="s">
        <v>4492</v>
      </c>
      <c r="G813" s="75">
        <v>6</v>
      </c>
      <c r="H813" s="73" t="s">
        <v>162</v>
      </c>
      <c r="I813" s="73" t="s">
        <v>4733</v>
      </c>
      <c r="J813" s="72" t="s">
        <v>4495</v>
      </c>
      <c r="K813" s="72" t="s">
        <v>4497</v>
      </c>
      <c r="L813" s="77" t="s">
        <v>472</v>
      </c>
      <c r="M813" s="51">
        <v>-8</v>
      </c>
      <c r="N813" s="78" t="s">
        <v>1422</v>
      </c>
      <c r="O813" s="25" t="s">
        <v>4498</v>
      </c>
      <c r="P813" s="73" t="s">
        <v>379</v>
      </c>
      <c r="Q813" s="73" t="s">
        <v>4499</v>
      </c>
      <c r="R813" s="73" t="s">
        <v>4500</v>
      </c>
      <c r="S813" s="73" t="s">
        <v>590</v>
      </c>
      <c r="T813" s="72" t="s">
        <v>2207</v>
      </c>
      <c r="U813" s="121" t="s">
        <v>4502</v>
      </c>
      <c r="V813" s="72" t="s">
        <v>4504</v>
      </c>
      <c r="W813" s="73" t="s">
        <v>4506</v>
      </c>
      <c r="X813" s="73" t="s">
        <v>4507</v>
      </c>
      <c r="Y813" s="73" t="s">
        <v>497</v>
      </c>
      <c r="Z813" s="31" t="s">
        <v>634</v>
      </c>
      <c r="AA813" s="31" t="s">
        <v>2207</v>
      </c>
      <c r="AB813" s="91" t="s">
        <v>4649</v>
      </c>
      <c r="AC813" s="73" t="s">
        <v>3625</v>
      </c>
      <c r="AD813" s="98">
        <v>5817.7257525083614</v>
      </c>
      <c r="AE813" s="72">
        <v>144</v>
      </c>
      <c r="AF813" s="4">
        <v>16076.08695652174</v>
      </c>
      <c r="AG813" s="73" t="s">
        <v>4508</v>
      </c>
      <c r="AH813" s="73" t="s">
        <v>4510</v>
      </c>
      <c r="AI813" s="1" t="s">
        <v>3082</v>
      </c>
      <c r="AJ813" s="1" t="s">
        <v>379</v>
      </c>
    </row>
    <row r="814" spans="1:36" ht="126" customHeight="1" x14ac:dyDescent="0.2">
      <c r="A814" s="123">
        <v>816</v>
      </c>
      <c r="B814" s="3" t="s">
        <v>657</v>
      </c>
      <c r="C814" s="2" t="s">
        <v>6374</v>
      </c>
      <c r="D814" s="144"/>
      <c r="E814" s="108" t="s">
        <v>4513</v>
      </c>
      <c r="F814" s="168" t="s">
        <v>6366</v>
      </c>
      <c r="G814" s="22">
        <v>5</v>
      </c>
      <c r="H814" s="1" t="s">
        <v>1161</v>
      </c>
      <c r="I814" s="1" t="s">
        <v>5699</v>
      </c>
      <c r="J814" s="1" t="s">
        <v>2755</v>
      </c>
      <c r="K814" s="1" t="s">
        <v>4522</v>
      </c>
      <c r="L814" s="42">
        <f>2.55*2.2</f>
        <v>5.61</v>
      </c>
      <c r="M814" s="48">
        <v>-116</v>
      </c>
      <c r="N814" s="55" t="s">
        <v>2758</v>
      </c>
      <c r="O814" s="1" t="s">
        <v>3011</v>
      </c>
      <c r="P814" s="1" t="s">
        <v>379</v>
      </c>
      <c r="Q814" s="1" t="s">
        <v>379</v>
      </c>
      <c r="R814" s="1" t="s">
        <v>3010</v>
      </c>
      <c r="S814" s="1" t="s">
        <v>4534</v>
      </c>
      <c r="T814" s="1" t="s">
        <v>275</v>
      </c>
      <c r="U814" s="89" t="s">
        <v>379</v>
      </c>
      <c r="V814" s="1" t="s">
        <v>379</v>
      </c>
      <c r="W814" s="1" t="s">
        <v>379</v>
      </c>
      <c r="X814" s="1" t="s">
        <v>1085</v>
      </c>
      <c r="Y814" s="1" t="s">
        <v>2616</v>
      </c>
      <c r="Z814" s="31" t="s">
        <v>6625</v>
      </c>
      <c r="AA814" s="31" t="s">
        <v>635</v>
      </c>
      <c r="AB814" s="107" t="s">
        <v>4645</v>
      </c>
      <c r="AC814" s="1" t="s">
        <v>4360</v>
      </c>
      <c r="AD814" s="98">
        <v>3768</v>
      </c>
      <c r="AE814" s="139">
        <v>100</v>
      </c>
      <c r="AF814" s="61" t="s">
        <v>5536</v>
      </c>
      <c r="AG814" s="1" t="s">
        <v>4535</v>
      </c>
      <c r="AH814" s="48" t="s">
        <v>641</v>
      </c>
      <c r="AI814" s="107" t="s">
        <v>2207</v>
      </c>
      <c r="AJ814" s="132">
        <v>45443</v>
      </c>
    </row>
    <row r="815" spans="1:36" ht="126" customHeight="1" x14ac:dyDescent="0.2">
      <c r="A815" s="123">
        <v>817</v>
      </c>
      <c r="B815" s="3" t="s">
        <v>657</v>
      </c>
      <c r="C815" s="2" t="s">
        <v>6362</v>
      </c>
      <c r="D815" s="144"/>
      <c r="E815" s="108" t="s">
        <v>4515</v>
      </c>
      <c r="F815" s="168" t="s">
        <v>6366</v>
      </c>
      <c r="G815" s="22">
        <v>6</v>
      </c>
      <c r="H815" s="1" t="s">
        <v>1161</v>
      </c>
      <c r="I815" s="1" t="s">
        <v>5700</v>
      </c>
      <c r="J815" s="1" t="s">
        <v>2755</v>
      </c>
      <c r="K815" s="1" t="s">
        <v>4522</v>
      </c>
      <c r="L815" s="42">
        <f>2.55*2.2</f>
        <v>5.61</v>
      </c>
      <c r="M815" s="48">
        <v>-116</v>
      </c>
      <c r="N815" s="55" t="s">
        <v>4531</v>
      </c>
      <c r="O815" s="1" t="s">
        <v>3011</v>
      </c>
      <c r="P815" s="1" t="s">
        <v>379</v>
      </c>
      <c r="Q815" s="1" t="s">
        <v>379</v>
      </c>
      <c r="R815" s="1" t="s">
        <v>3010</v>
      </c>
      <c r="S815" s="1" t="s">
        <v>4534</v>
      </c>
      <c r="T815" s="1" t="s">
        <v>275</v>
      </c>
      <c r="U815" s="89" t="s">
        <v>379</v>
      </c>
      <c r="V815" s="1" t="s">
        <v>379</v>
      </c>
      <c r="W815" s="1" t="s">
        <v>379</v>
      </c>
      <c r="X815" s="1" t="s">
        <v>1085</v>
      </c>
      <c r="Y815" s="1" t="s">
        <v>3693</v>
      </c>
      <c r="Z815" s="31" t="s">
        <v>6625</v>
      </c>
      <c r="AA815" s="31" t="s">
        <v>635</v>
      </c>
      <c r="AB815" s="107" t="s">
        <v>4645</v>
      </c>
      <c r="AC815" s="1" t="s">
        <v>4360</v>
      </c>
      <c r="AD815" s="98">
        <v>3768</v>
      </c>
      <c r="AE815" s="139">
        <v>100</v>
      </c>
      <c r="AF815" s="61" t="s">
        <v>5537</v>
      </c>
      <c r="AG815" s="1" t="s">
        <v>4535</v>
      </c>
      <c r="AH815" s="48" t="s">
        <v>641</v>
      </c>
      <c r="AI815" s="107" t="s">
        <v>2207</v>
      </c>
      <c r="AJ815" s="132">
        <v>45443</v>
      </c>
    </row>
    <row r="816" spans="1:36" ht="126" customHeight="1" x14ac:dyDescent="0.2">
      <c r="A816" s="123">
        <v>818</v>
      </c>
      <c r="B816" s="3" t="s">
        <v>657</v>
      </c>
      <c r="C816" s="2" t="s">
        <v>6398</v>
      </c>
      <c r="D816" s="165"/>
      <c r="E816" s="108" t="s">
        <v>4516</v>
      </c>
      <c r="F816" s="168" t="s">
        <v>6366</v>
      </c>
      <c r="G816" s="22">
        <v>6</v>
      </c>
      <c r="H816" s="1" t="s">
        <v>1161</v>
      </c>
      <c r="I816" s="1" t="s">
        <v>5701</v>
      </c>
      <c r="J816" s="1" t="s">
        <v>2755</v>
      </c>
      <c r="K816" s="1" t="s">
        <v>6402</v>
      </c>
      <c r="L816" s="42" t="s">
        <v>847</v>
      </c>
      <c r="M816" s="48" t="s">
        <v>4744</v>
      </c>
      <c r="N816" s="55" t="s">
        <v>4741</v>
      </c>
      <c r="O816" s="1" t="s">
        <v>3011</v>
      </c>
      <c r="P816" s="1" t="s">
        <v>379</v>
      </c>
      <c r="Q816" s="1" t="s">
        <v>379</v>
      </c>
      <c r="R816" s="1" t="s">
        <v>3010</v>
      </c>
      <c r="S816" s="1" t="s">
        <v>4534</v>
      </c>
      <c r="T816" s="1" t="s">
        <v>275</v>
      </c>
      <c r="U816" s="89" t="s">
        <v>379</v>
      </c>
      <c r="V816" s="1" t="s">
        <v>379</v>
      </c>
      <c r="W816" s="1" t="s">
        <v>379</v>
      </c>
      <c r="X816" s="1" t="s">
        <v>1085</v>
      </c>
      <c r="Y816" s="1" t="s">
        <v>3693</v>
      </c>
      <c r="Z816" s="31" t="s">
        <v>6625</v>
      </c>
      <c r="AA816" s="31" t="s">
        <v>635</v>
      </c>
      <c r="AB816" s="107" t="s">
        <v>6381</v>
      </c>
      <c r="AC816" s="1" t="s">
        <v>4360</v>
      </c>
      <c r="AD816" s="98">
        <v>4464</v>
      </c>
      <c r="AE816" s="139">
        <v>144</v>
      </c>
      <c r="AF816" s="61" t="s">
        <v>5538</v>
      </c>
      <c r="AG816" s="1" t="s">
        <v>4535</v>
      </c>
      <c r="AH816" s="48" t="s">
        <v>641</v>
      </c>
      <c r="AI816" s="107" t="s">
        <v>2207</v>
      </c>
      <c r="AJ816" s="132">
        <v>45443</v>
      </c>
    </row>
    <row r="817" spans="1:36" ht="126" customHeight="1" x14ac:dyDescent="0.2">
      <c r="A817" s="123">
        <v>819</v>
      </c>
      <c r="B817" s="3" t="s">
        <v>657</v>
      </c>
      <c r="C817" s="2" t="s">
        <v>6399</v>
      </c>
      <c r="D817" s="165"/>
      <c r="E817" s="108" t="s">
        <v>4514</v>
      </c>
      <c r="F817" s="168" t="s">
        <v>6366</v>
      </c>
      <c r="G817" s="22">
        <v>7</v>
      </c>
      <c r="H817" s="1" t="s">
        <v>1161</v>
      </c>
      <c r="I817" s="1" t="s">
        <v>5702</v>
      </c>
      <c r="J817" s="1" t="s">
        <v>2755</v>
      </c>
      <c r="K817" s="1" t="s">
        <v>4523</v>
      </c>
      <c r="L817" s="42">
        <f>(2.38*1.58)+(2.24*1.28)</f>
        <v>6.627600000000001</v>
      </c>
      <c r="M817" s="48" t="s">
        <v>4744</v>
      </c>
      <c r="N817" s="55" t="s">
        <v>4740</v>
      </c>
      <c r="O817" s="1" t="s">
        <v>3011</v>
      </c>
      <c r="P817" s="1" t="s">
        <v>379</v>
      </c>
      <c r="Q817" s="1" t="s">
        <v>379</v>
      </c>
      <c r="R817" s="1" t="s">
        <v>3010</v>
      </c>
      <c r="S817" s="1" t="s">
        <v>4534</v>
      </c>
      <c r="T817" s="1" t="s">
        <v>275</v>
      </c>
      <c r="U817" s="89" t="s">
        <v>379</v>
      </c>
      <c r="V817" s="1" t="s">
        <v>379</v>
      </c>
      <c r="W817" s="1" t="s">
        <v>379</v>
      </c>
      <c r="X817" s="1" t="s">
        <v>1085</v>
      </c>
      <c r="Y817" s="1" t="s">
        <v>3966</v>
      </c>
      <c r="Z817" s="31" t="s">
        <v>6625</v>
      </c>
      <c r="AA817" s="31" t="s">
        <v>635</v>
      </c>
      <c r="AB817" s="107" t="s">
        <v>6381</v>
      </c>
      <c r="AC817" s="1" t="s">
        <v>4360</v>
      </c>
      <c r="AD817" s="98">
        <v>4464</v>
      </c>
      <c r="AE817" s="139">
        <v>150</v>
      </c>
      <c r="AF817" s="61" t="s">
        <v>5539</v>
      </c>
      <c r="AG817" s="1" t="s">
        <v>4535</v>
      </c>
      <c r="AH817" s="48" t="s">
        <v>641</v>
      </c>
      <c r="AI817" s="107" t="s">
        <v>2207</v>
      </c>
      <c r="AJ817" s="132">
        <v>45443</v>
      </c>
    </row>
    <row r="818" spans="1:36" ht="126" customHeight="1" x14ac:dyDescent="0.2">
      <c r="A818" s="123">
        <v>820</v>
      </c>
      <c r="B818" s="3" t="s">
        <v>657</v>
      </c>
      <c r="C818" s="2" t="s">
        <v>6373</v>
      </c>
      <c r="D818" s="144"/>
      <c r="E818" s="108" t="s">
        <v>4517</v>
      </c>
      <c r="F818" s="168" t="s">
        <v>6366</v>
      </c>
      <c r="G818" s="22">
        <v>10</v>
      </c>
      <c r="H818" s="1" t="s">
        <v>1161</v>
      </c>
      <c r="I818" s="1" t="s">
        <v>5703</v>
      </c>
      <c r="J818" s="1" t="s">
        <v>2755</v>
      </c>
      <c r="K818" s="1" t="s">
        <v>4524</v>
      </c>
      <c r="L818" s="42">
        <f>(2.55*2.2)+(2.24*1.62)</f>
        <v>9.2388000000000012</v>
      </c>
      <c r="M818" s="48" t="s">
        <v>4744</v>
      </c>
      <c r="N818" s="55" t="s">
        <v>4532</v>
      </c>
      <c r="O818" s="1" t="s">
        <v>3011</v>
      </c>
      <c r="P818" s="1" t="s">
        <v>379</v>
      </c>
      <c r="Q818" s="1" t="s">
        <v>379</v>
      </c>
      <c r="R818" s="1" t="s">
        <v>3010</v>
      </c>
      <c r="S818" s="1" t="s">
        <v>4534</v>
      </c>
      <c r="T818" s="1" t="s">
        <v>275</v>
      </c>
      <c r="U818" s="89" t="s">
        <v>379</v>
      </c>
      <c r="V818" s="1" t="s">
        <v>379</v>
      </c>
      <c r="W818" s="1" t="s">
        <v>379</v>
      </c>
      <c r="X818" s="1" t="s">
        <v>1085</v>
      </c>
      <c r="Y818" s="1" t="s">
        <v>3606</v>
      </c>
      <c r="Z818" s="31" t="s">
        <v>6625</v>
      </c>
      <c r="AA818" s="31" t="s">
        <v>635</v>
      </c>
      <c r="AB818" s="107" t="s">
        <v>4645</v>
      </c>
      <c r="AC818" s="1" t="s">
        <v>4360</v>
      </c>
      <c r="AD818" s="98">
        <v>6969</v>
      </c>
      <c r="AE818" s="139">
        <v>125</v>
      </c>
      <c r="AF818" s="61" t="s">
        <v>5540</v>
      </c>
      <c r="AG818" s="1" t="s">
        <v>4535</v>
      </c>
      <c r="AH818" s="48" t="s">
        <v>2999</v>
      </c>
      <c r="AI818" s="107" t="s">
        <v>2207</v>
      </c>
      <c r="AJ818" s="132">
        <v>45443</v>
      </c>
    </row>
    <row r="819" spans="1:36" ht="126" customHeight="1" x14ac:dyDescent="0.2">
      <c r="A819" s="123">
        <v>821</v>
      </c>
      <c r="B819" s="3" t="s">
        <v>657</v>
      </c>
      <c r="C819" s="2" t="s">
        <v>6372</v>
      </c>
      <c r="D819" s="144"/>
      <c r="E819" s="108" t="s">
        <v>4518</v>
      </c>
      <c r="F819" s="168" t="s">
        <v>6366</v>
      </c>
      <c r="G819" s="22">
        <v>12</v>
      </c>
      <c r="H819" s="1" t="s">
        <v>1161</v>
      </c>
      <c r="I819" s="1" t="s">
        <v>5704</v>
      </c>
      <c r="J819" s="1" t="s">
        <v>2755</v>
      </c>
      <c r="K819" s="1" t="s">
        <v>4525</v>
      </c>
      <c r="L819" s="42">
        <f>(2.55*2.2)+(2.55*2.2)</f>
        <v>11.22</v>
      </c>
      <c r="M819" s="48" t="s">
        <v>4744</v>
      </c>
      <c r="N819" s="55" t="s">
        <v>4739</v>
      </c>
      <c r="O819" s="1" t="s">
        <v>3012</v>
      </c>
      <c r="P819" s="1" t="s">
        <v>379</v>
      </c>
      <c r="Q819" s="1" t="s">
        <v>379</v>
      </c>
      <c r="R819" s="1" t="s">
        <v>3010</v>
      </c>
      <c r="S819" s="1" t="s">
        <v>4534</v>
      </c>
      <c r="T819" s="1" t="s">
        <v>275</v>
      </c>
      <c r="U819" s="89" t="s">
        <v>379</v>
      </c>
      <c r="V819" s="1" t="s">
        <v>379</v>
      </c>
      <c r="W819" s="1" t="s">
        <v>379</v>
      </c>
      <c r="X819" s="1" t="s">
        <v>1085</v>
      </c>
      <c r="Y819" s="1" t="s">
        <v>3450</v>
      </c>
      <c r="Z819" s="31" t="s">
        <v>6625</v>
      </c>
      <c r="AA819" s="31" t="s">
        <v>635</v>
      </c>
      <c r="AB819" s="107" t="s">
        <v>4645</v>
      </c>
      <c r="AC819" s="1" t="s">
        <v>4442</v>
      </c>
      <c r="AD819" s="98">
        <v>8604</v>
      </c>
      <c r="AE819" s="139">
        <v>133</v>
      </c>
      <c r="AF819" s="61" t="s">
        <v>5541</v>
      </c>
      <c r="AG819" s="1" t="s">
        <v>4535</v>
      </c>
      <c r="AH819" s="48" t="s">
        <v>2999</v>
      </c>
      <c r="AI819" s="107" t="s">
        <v>2207</v>
      </c>
      <c r="AJ819" s="132">
        <v>45443</v>
      </c>
    </row>
    <row r="820" spans="1:36" ht="126" customHeight="1" x14ac:dyDescent="0.2">
      <c r="A820" s="123">
        <v>822</v>
      </c>
      <c r="B820" s="3" t="s">
        <v>657</v>
      </c>
      <c r="C820" s="2" t="s">
        <v>6371</v>
      </c>
      <c r="D820" s="144"/>
      <c r="E820" s="108" t="s">
        <v>4519</v>
      </c>
      <c r="F820" s="168" t="s">
        <v>6366</v>
      </c>
      <c r="G820" s="22">
        <v>12</v>
      </c>
      <c r="H820" s="1" t="s">
        <v>1161</v>
      </c>
      <c r="I820" s="1" t="s">
        <v>5705</v>
      </c>
      <c r="J820" s="1" t="s">
        <v>2755</v>
      </c>
      <c r="K820" s="1" t="s">
        <v>4526</v>
      </c>
      <c r="L820" s="42">
        <f>(2.38*1.58)+(2.24*1.28)</f>
        <v>6.627600000000001</v>
      </c>
      <c r="M820" s="48" t="s">
        <v>4745</v>
      </c>
      <c r="N820" s="55" t="s">
        <v>4737</v>
      </c>
      <c r="O820" s="1" t="s">
        <v>3013</v>
      </c>
      <c r="P820" s="1" t="s">
        <v>379</v>
      </c>
      <c r="Q820" s="1" t="s">
        <v>379</v>
      </c>
      <c r="R820" s="1" t="s">
        <v>3010</v>
      </c>
      <c r="S820" s="1" t="s">
        <v>4534</v>
      </c>
      <c r="T820" s="1" t="s">
        <v>275</v>
      </c>
      <c r="U820" s="89" t="s">
        <v>379</v>
      </c>
      <c r="V820" s="1" t="s">
        <v>379</v>
      </c>
      <c r="W820" s="1" t="s">
        <v>379</v>
      </c>
      <c r="X820" s="1" t="s">
        <v>1085</v>
      </c>
      <c r="Y820" s="1" t="s">
        <v>3868</v>
      </c>
      <c r="Z820" s="31" t="s">
        <v>6625</v>
      </c>
      <c r="AA820" s="31" t="s">
        <v>635</v>
      </c>
      <c r="AB820" s="107" t="s">
        <v>4645</v>
      </c>
      <c r="AC820" s="1" t="s">
        <v>4360</v>
      </c>
      <c r="AD820" s="98">
        <v>8604</v>
      </c>
      <c r="AE820" s="139">
        <v>133</v>
      </c>
      <c r="AF820" s="61" t="s">
        <v>5542</v>
      </c>
      <c r="AG820" s="1" t="s">
        <v>4535</v>
      </c>
      <c r="AH820" s="48" t="s">
        <v>4536</v>
      </c>
      <c r="AI820" s="1" t="s">
        <v>3082</v>
      </c>
      <c r="AJ820" s="1" t="s">
        <v>379</v>
      </c>
    </row>
    <row r="821" spans="1:36" ht="126" customHeight="1" x14ac:dyDescent="0.2">
      <c r="A821" s="123">
        <v>823</v>
      </c>
      <c r="B821" s="3" t="s">
        <v>657</v>
      </c>
      <c r="C821" s="2" t="s">
        <v>6370</v>
      </c>
      <c r="D821" s="144"/>
      <c r="E821" s="108" t="s">
        <v>4520</v>
      </c>
      <c r="F821" s="168" t="s">
        <v>6366</v>
      </c>
      <c r="G821" s="22">
        <v>14</v>
      </c>
      <c r="H821" s="1" t="s">
        <v>1161</v>
      </c>
      <c r="I821" s="1" t="s">
        <v>5706</v>
      </c>
      <c r="J821" s="1" t="s">
        <v>2755</v>
      </c>
      <c r="K821" s="1" t="s">
        <v>4527</v>
      </c>
      <c r="L821" s="42">
        <f>(2.38*1.58)+(2.55*2.2)</f>
        <v>9.3704000000000001</v>
      </c>
      <c r="M821" s="48" t="s">
        <v>4744</v>
      </c>
      <c r="N821" s="55" t="s">
        <v>4738</v>
      </c>
      <c r="O821" s="1" t="s">
        <v>3012</v>
      </c>
      <c r="P821" s="1" t="s">
        <v>379</v>
      </c>
      <c r="Q821" s="1" t="s">
        <v>379</v>
      </c>
      <c r="R821" s="1" t="s">
        <v>3010</v>
      </c>
      <c r="S821" s="1" t="s">
        <v>4534</v>
      </c>
      <c r="T821" s="1" t="s">
        <v>275</v>
      </c>
      <c r="U821" s="89" t="s">
        <v>379</v>
      </c>
      <c r="V821" s="1" t="s">
        <v>379</v>
      </c>
      <c r="W821" s="1" t="s">
        <v>379</v>
      </c>
      <c r="X821" s="1" t="s">
        <v>1085</v>
      </c>
      <c r="Y821" s="1" t="s">
        <v>3450</v>
      </c>
      <c r="Z821" s="31" t="s">
        <v>6625</v>
      </c>
      <c r="AA821" s="31" t="s">
        <v>635</v>
      </c>
      <c r="AB821" s="107" t="s">
        <v>4645</v>
      </c>
      <c r="AC821" s="1" t="s">
        <v>4442</v>
      </c>
      <c r="AD821" s="98">
        <v>9263</v>
      </c>
      <c r="AE821" s="139">
        <v>133</v>
      </c>
      <c r="AF821" s="61" t="s">
        <v>5543</v>
      </c>
      <c r="AG821" s="1" t="s">
        <v>4535</v>
      </c>
      <c r="AH821" s="48" t="s">
        <v>4536</v>
      </c>
      <c r="AI821" s="107" t="s">
        <v>2207</v>
      </c>
      <c r="AJ821" s="132">
        <v>45443</v>
      </c>
    </row>
    <row r="822" spans="1:36" ht="126" customHeight="1" x14ac:dyDescent="0.2">
      <c r="A822" s="123">
        <v>824</v>
      </c>
      <c r="B822" s="3" t="s">
        <v>657</v>
      </c>
      <c r="C822" s="2" t="s">
        <v>6369</v>
      </c>
      <c r="D822" s="144"/>
      <c r="E822" s="108" t="s">
        <v>4520</v>
      </c>
      <c r="F822" s="168" t="s">
        <v>6366</v>
      </c>
      <c r="G822" s="22">
        <v>14</v>
      </c>
      <c r="H822" s="1" t="s">
        <v>1161</v>
      </c>
      <c r="I822" s="1" t="s">
        <v>5707</v>
      </c>
      <c r="J822" s="1" t="s">
        <v>2755</v>
      </c>
      <c r="K822" s="1" t="s">
        <v>4528</v>
      </c>
      <c r="L822" s="42">
        <f>(2.6*2.38)+(2.55*2.2)</f>
        <v>11.798</v>
      </c>
      <c r="M822" s="48" t="s">
        <v>4744</v>
      </c>
      <c r="N822" s="55" t="s">
        <v>4734</v>
      </c>
      <c r="O822" s="1" t="s">
        <v>3012</v>
      </c>
      <c r="P822" s="1" t="s">
        <v>379</v>
      </c>
      <c r="Q822" s="1" t="s">
        <v>379</v>
      </c>
      <c r="R822" s="1" t="s">
        <v>3010</v>
      </c>
      <c r="S822" s="1" t="s">
        <v>4534</v>
      </c>
      <c r="T822" s="1" t="s">
        <v>275</v>
      </c>
      <c r="U822" s="89" t="s">
        <v>379</v>
      </c>
      <c r="V822" s="1" t="s">
        <v>379</v>
      </c>
      <c r="W822" s="1" t="s">
        <v>379</v>
      </c>
      <c r="X822" s="1" t="s">
        <v>1085</v>
      </c>
      <c r="Y822" s="1" t="s">
        <v>3803</v>
      </c>
      <c r="Z822" s="31" t="s">
        <v>6625</v>
      </c>
      <c r="AA822" s="31" t="s">
        <v>635</v>
      </c>
      <c r="AB822" s="107" t="s">
        <v>4645</v>
      </c>
      <c r="AC822" s="1" t="s">
        <v>4360</v>
      </c>
      <c r="AD822" s="98">
        <v>9263</v>
      </c>
      <c r="AE822" s="139">
        <v>133</v>
      </c>
      <c r="AF822" s="61" t="s">
        <v>5544</v>
      </c>
      <c r="AG822" s="1" t="s">
        <v>4535</v>
      </c>
      <c r="AH822" s="48" t="s">
        <v>2999</v>
      </c>
      <c r="AI822" s="107" t="s">
        <v>2207</v>
      </c>
      <c r="AJ822" s="132">
        <v>45443</v>
      </c>
    </row>
    <row r="823" spans="1:36" ht="126" customHeight="1" x14ac:dyDescent="0.2">
      <c r="A823" s="123">
        <v>825</v>
      </c>
      <c r="B823" s="3" t="s">
        <v>657</v>
      </c>
      <c r="C823" s="2" t="s">
        <v>6368</v>
      </c>
      <c r="D823" s="144"/>
      <c r="E823" s="108" t="s">
        <v>4521</v>
      </c>
      <c r="F823" s="168" t="s">
        <v>6366</v>
      </c>
      <c r="G823" s="22">
        <v>20</v>
      </c>
      <c r="H823" s="1" t="s">
        <v>1161</v>
      </c>
      <c r="I823" s="1" t="s">
        <v>5708</v>
      </c>
      <c r="J823" s="1" t="s">
        <v>2755</v>
      </c>
      <c r="K823" s="1" t="s">
        <v>4529</v>
      </c>
      <c r="L823" s="42">
        <f>(2.6+2.38)+(2*(2.24*1.62))</f>
        <v>12.2376</v>
      </c>
      <c r="M823" s="48" t="s">
        <v>4745</v>
      </c>
      <c r="N823" s="55" t="s">
        <v>4735</v>
      </c>
      <c r="O823" s="1" t="s">
        <v>4533</v>
      </c>
      <c r="P823" s="1" t="s">
        <v>379</v>
      </c>
      <c r="Q823" s="1" t="s">
        <v>379</v>
      </c>
      <c r="R823" s="1" t="s">
        <v>3010</v>
      </c>
      <c r="S823" s="1" t="s">
        <v>4534</v>
      </c>
      <c r="T823" s="1" t="s">
        <v>275</v>
      </c>
      <c r="U823" s="89" t="s">
        <v>379</v>
      </c>
      <c r="V823" s="1" t="s">
        <v>379</v>
      </c>
      <c r="W823" s="1" t="s">
        <v>379</v>
      </c>
      <c r="X823" s="1" t="s">
        <v>1085</v>
      </c>
      <c r="Y823" s="1" t="s">
        <v>3450</v>
      </c>
      <c r="Z823" s="31" t="s">
        <v>6625</v>
      </c>
      <c r="AA823" s="31" t="s">
        <v>635</v>
      </c>
      <c r="AB823" s="107" t="s">
        <v>4645</v>
      </c>
      <c r="AC823" s="1" t="s">
        <v>4442</v>
      </c>
      <c r="AD823" s="98">
        <v>11712</v>
      </c>
      <c r="AE823" s="139">
        <v>166</v>
      </c>
      <c r="AF823" s="61" t="s">
        <v>5545</v>
      </c>
      <c r="AG823" s="1" t="s">
        <v>4535</v>
      </c>
      <c r="AH823" s="48" t="s">
        <v>2999</v>
      </c>
      <c r="AI823" s="107" t="s">
        <v>2207</v>
      </c>
      <c r="AJ823" s="132">
        <v>45443</v>
      </c>
    </row>
    <row r="824" spans="1:36" ht="126" customHeight="1" x14ac:dyDescent="0.2">
      <c r="A824" s="123">
        <v>826</v>
      </c>
      <c r="B824" s="3" t="s">
        <v>657</v>
      </c>
      <c r="C824" s="2" t="s">
        <v>6367</v>
      </c>
      <c r="D824" s="144"/>
      <c r="E824" s="108" t="s">
        <v>4521</v>
      </c>
      <c r="F824" s="168" t="s">
        <v>6366</v>
      </c>
      <c r="G824" s="22">
        <v>20</v>
      </c>
      <c r="H824" s="1" t="s">
        <v>1161</v>
      </c>
      <c r="I824" s="1" t="s">
        <v>5709</v>
      </c>
      <c r="J824" s="1" t="s">
        <v>2755</v>
      </c>
      <c r="K824" s="1" t="s">
        <v>4530</v>
      </c>
      <c r="L824" s="42">
        <f>(3.7*2.38)+(2*(2.24*1.62))</f>
        <v>16.063600000000001</v>
      </c>
      <c r="M824" s="48" t="s">
        <v>4745</v>
      </c>
      <c r="N824" s="55" t="s">
        <v>4736</v>
      </c>
      <c r="O824" s="1" t="s">
        <v>4533</v>
      </c>
      <c r="P824" s="1" t="s">
        <v>379</v>
      </c>
      <c r="Q824" s="1" t="s">
        <v>379</v>
      </c>
      <c r="R824" s="1" t="s">
        <v>3010</v>
      </c>
      <c r="S824" s="1" t="s">
        <v>4534</v>
      </c>
      <c r="T824" s="1" t="s">
        <v>275</v>
      </c>
      <c r="U824" s="89" t="s">
        <v>379</v>
      </c>
      <c r="V824" s="1" t="s">
        <v>379</v>
      </c>
      <c r="W824" s="1" t="s">
        <v>379</v>
      </c>
      <c r="X824" s="1" t="s">
        <v>1085</v>
      </c>
      <c r="Y824" s="1" t="s">
        <v>2617</v>
      </c>
      <c r="Z824" s="31" t="s">
        <v>6625</v>
      </c>
      <c r="AA824" s="31" t="s">
        <v>635</v>
      </c>
      <c r="AB824" s="107" t="s">
        <v>4645</v>
      </c>
      <c r="AC824" s="1" t="s">
        <v>4360</v>
      </c>
      <c r="AD824" s="98">
        <v>11712</v>
      </c>
      <c r="AE824" s="139">
        <v>166</v>
      </c>
      <c r="AF824" s="61" t="s">
        <v>5546</v>
      </c>
      <c r="AG824" s="1" t="s">
        <v>4535</v>
      </c>
      <c r="AH824" s="48" t="s">
        <v>2999</v>
      </c>
      <c r="AI824" s="107" t="s">
        <v>2207</v>
      </c>
      <c r="AJ824" s="132">
        <v>45443</v>
      </c>
    </row>
    <row r="825" spans="1:36" ht="126" customHeight="1" x14ac:dyDescent="0.2">
      <c r="A825" s="123">
        <v>827</v>
      </c>
      <c r="B825" s="3" t="s">
        <v>331</v>
      </c>
      <c r="C825" s="2" t="s">
        <v>4477</v>
      </c>
      <c r="D825" s="145"/>
      <c r="E825" s="108" t="s">
        <v>4479</v>
      </c>
      <c r="F825" s="168" t="s">
        <v>4481</v>
      </c>
      <c r="G825" s="22">
        <v>10</v>
      </c>
      <c r="H825" s="1" t="s">
        <v>1036</v>
      </c>
      <c r="I825" s="1" t="s">
        <v>4707</v>
      </c>
      <c r="J825" s="1" t="s">
        <v>1188</v>
      </c>
      <c r="K825" s="1" t="s">
        <v>4537</v>
      </c>
      <c r="L825" s="42" t="s">
        <v>3924</v>
      </c>
      <c r="M825" s="48">
        <v>-30</v>
      </c>
      <c r="N825" s="55" t="s">
        <v>222</v>
      </c>
      <c r="O825" s="1" t="s">
        <v>285</v>
      </c>
      <c r="P825" s="1" t="s">
        <v>286</v>
      </c>
      <c r="Q825" s="1" t="s">
        <v>4538</v>
      </c>
      <c r="R825" s="1" t="s">
        <v>1460</v>
      </c>
      <c r="S825" s="1" t="s">
        <v>590</v>
      </c>
      <c r="T825" s="1" t="s">
        <v>632</v>
      </c>
      <c r="U825" s="89" t="s">
        <v>4484</v>
      </c>
      <c r="V825" s="1" t="s">
        <v>4541</v>
      </c>
      <c r="W825" s="1" t="s">
        <v>4539</v>
      </c>
      <c r="X825" s="1" t="s">
        <v>170</v>
      </c>
      <c r="Y825" s="1" t="s">
        <v>1481</v>
      </c>
      <c r="Z825" s="31" t="s">
        <v>634</v>
      </c>
      <c r="AA825" s="31" t="s">
        <v>635</v>
      </c>
      <c r="AB825" s="101" t="s">
        <v>4742</v>
      </c>
      <c r="AC825" s="1" t="s">
        <v>4743</v>
      </c>
      <c r="AD825" s="98">
        <v>9408.8628759999992</v>
      </c>
      <c r="AE825" s="1" t="s">
        <v>2507</v>
      </c>
      <c r="AF825" s="61" t="s">
        <v>5547</v>
      </c>
      <c r="AG825" s="5" t="s">
        <v>333</v>
      </c>
      <c r="AH825" s="48" t="s">
        <v>335</v>
      </c>
      <c r="AI825" s="1" t="s">
        <v>3082</v>
      </c>
      <c r="AJ825" s="1" t="s">
        <v>379</v>
      </c>
    </row>
    <row r="826" spans="1:36" ht="126" customHeight="1" x14ac:dyDescent="0.2">
      <c r="A826" s="123">
        <v>828</v>
      </c>
      <c r="B826" s="3" t="s">
        <v>331</v>
      </c>
      <c r="C826" s="2" t="s">
        <v>4478</v>
      </c>
      <c r="D826" s="145"/>
      <c r="E826" s="108" t="s">
        <v>4480</v>
      </c>
      <c r="F826" s="168" t="s">
        <v>4481</v>
      </c>
      <c r="G826" s="22">
        <v>15</v>
      </c>
      <c r="H826" s="1" t="s">
        <v>1036</v>
      </c>
      <c r="I826" s="1" t="s">
        <v>4708</v>
      </c>
      <c r="J826" s="1" t="s">
        <v>1188</v>
      </c>
      <c r="K826" s="1" t="s">
        <v>4482</v>
      </c>
      <c r="L826" s="42" t="s">
        <v>1829</v>
      </c>
      <c r="M826" s="48">
        <v>-24</v>
      </c>
      <c r="N826" s="55" t="s">
        <v>4483</v>
      </c>
      <c r="O826" s="1" t="s">
        <v>285</v>
      </c>
      <c r="P826" s="1" t="s">
        <v>286</v>
      </c>
      <c r="Q826" s="1" t="s">
        <v>4538</v>
      </c>
      <c r="R826" s="1" t="s">
        <v>1460</v>
      </c>
      <c r="S826" s="1" t="s">
        <v>590</v>
      </c>
      <c r="T826" s="1" t="s">
        <v>632</v>
      </c>
      <c r="U826" s="89" t="s">
        <v>4485</v>
      </c>
      <c r="V826" s="1" t="s">
        <v>4486</v>
      </c>
      <c r="W826" s="1" t="s">
        <v>4540</v>
      </c>
      <c r="X826" s="1" t="s">
        <v>170</v>
      </c>
      <c r="Y826" s="1" t="s">
        <v>1665</v>
      </c>
      <c r="Z826" s="31" t="s">
        <v>634</v>
      </c>
      <c r="AA826" s="31" t="s">
        <v>635</v>
      </c>
      <c r="AB826" s="101" t="s">
        <v>4742</v>
      </c>
      <c r="AC826" s="1" t="s">
        <v>3625</v>
      </c>
      <c r="AD826" s="98">
        <v>9656.3545150000009</v>
      </c>
      <c r="AE826" s="1" t="s">
        <v>2507</v>
      </c>
      <c r="AF826" s="61" t="s">
        <v>5548</v>
      </c>
      <c r="AG826" s="5" t="s">
        <v>333</v>
      </c>
      <c r="AH826" s="48" t="s">
        <v>335</v>
      </c>
      <c r="AI826" s="1" t="s">
        <v>3082</v>
      </c>
      <c r="AJ826" s="1" t="s">
        <v>379</v>
      </c>
    </row>
    <row r="827" spans="1:36" ht="126" customHeight="1" x14ac:dyDescent="0.2">
      <c r="A827" s="123">
        <v>829</v>
      </c>
      <c r="B827" s="3" t="s">
        <v>6687</v>
      </c>
      <c r="C827" s="2" t="s">
        <v>4709</v>
      </c>
      <c r="D827" s="153"/>
      <c r="E827" s="183" t="s">
        <v>4710</v>
      </c>
      <c r="F827" s="170" t="s">
        <v>6558</v>
      </c>
      <c r="G827" s="24">
        <v>5</v>
      </c>
      <c r="H827" s="19" t="s">
        <v>1161</v>
      </c>
      <c r="I827" s="1" t="s">
        <v>5710</v>
      </c>
      <c r="J827" s="19" t="s">
        <v>350</v>
      </c>
      <c r="K827" s="1" t="s">
        <v>4724</v>
      </c>
      <c r="L827" s="187">
        <f>2.768*1.85</f>
        <v>5.1208</v>
      </c>
      <c r="M827" s="71">
        <v>-112.5</v>
      </c>
      <c r="N827" s="55">
        <v>220</v>
      </c>
      <c r="O827" s="19" t="s">
        <v>1709</v>
      </c>
      <c r="P827" s="19" t="s">
        <v>379</v>
      </c>
      <c r="Q827" s="19" t="s">
        <v>379</v>
      </c>
      <c r="R827" s="1" t="s">
        <v>4721</v>
      </c>
      <c r="S827" s="19" t="s">
        <v>590</v>
      </c>
      <c r="T827" s="19" t="s">
        <v>3082</v>
      </c>
      <c r="U827" s="219" t="s">
        <v>379</v>
      </c>
      <c r="V827" s="19" t="s">
        <v>379</v>
      </c>
      <c r="W827" s="19" t="s">
        <v>379</v>
      </c>
      <c r="X827" s="19" t="s">
        <v>6560</v>
      </c>
      <c r="Y827" s="1" t="s">
        <v>3606</v>
      </c>
      <c r="Z827" s="31" t="s">
        <v>6625</v>
      </c>
      <c r="AA827" s="31" t="s">
        <v>635</v>
      </c>
      <c r="AB827" s="185" t="s">
        <v>6559</v>
      </c>
      <c r="AC827" s="1" t="s">
        <v>4360</v>
      </c>
      <c r="AD827" s="98">
        <v>5304</v>
      </c>
      <c r="AE827" s="1" t="s">
        <v>4723</v>
      </c>
      <c r="AF827" s="4">
        <v>7814</v>
      </c>
      <c r="AG827" s="5" t="s">
        <v>4722</v>
      </c>
      <c r="AH827" s="113">
        <v>60</v>
      </c>
      <c r="AI827" s="67" t="s">
        <v>3082</v>
      </c>
      <c r="AJ827" s="67" t="s">
        <v>379</v>
      </c>
    </row>
    <row r="828" spans="1:36" ht="126" customHeight="1" x14ac:dyDescent="0.2">
      <c r="A828" s="123">
        <v>830</v>
      </c>
      <c r="B828" s="3" t="s">
        <v>6687</v>
      </c>
      <c r="C828" s="2" t="s">
        <v>4711</v>
      </c>
      <c r="D828" s="153"/>
      <c r="E828" s="183" t="s">
        <v>4716</v>
      </c>
      <c r="F828" s="170" t="s">
        <v>6558</v>
      </c>
      <c r="G828" s="24">
        <v>6</v>
      </c>
      <c r="H828" s="19" t="s">
        <v>1161</v>
      </c>
      <c r="I828" s="1" t="s">
        <v>5711</v>
      </c>
      <c r="J828" s="19" t="s">
        <v>350</v>
      </c>
      <c r="K828" s="1" t="s">
        <v>4725</v>
      </c>
      <c r="L828" s="187">
        <f>3.132*1.85</f>
        <v>5.7942000000000009</v>
      </c>
      <c r="M828" s="71">
        <f>-119+6.5</f>
        <v>-112.5</v>
      </c>
      <c r="N828" s="55">
        <v>240</v>
      </c>
      <c r="O828" s="19" t="s">
        <v>1709</v>
      </c>
      <c r="P828" s="19" t="s">
        <v>379</v>
      </c>
      <c r="Q828" s="19" t="s">
        <v>379</v>
      </c>
      <c r="R828" s="1" t="s">
        <v>4721</v>
      </c>
      <c r="S828" s="19" t="s">
        <v>590</v>
      </c>
      <c r="T828" s="19" t="s">
        <v>3082</v>
      </c>
      <c r="U828" s="219" t="s">
        <v>379</v>
      </c>
      <c r="V828" s="19" t="s">
        <v>379</v>
      </c>
      <c r="W828" s="19" t="s">
        <v>379</v>
      </c>
      <c r="X828" s="19" t="s">
        <v>6560</v>
      </c>
      <c r="Y828" s="1" t="s">
        <v>2618</v>
      </c>
      <c r="Z828" s="31" t="s">
        <v>6625</v>
      </c>
      <c r="AA828" s="31" t="s">
        <v>635</v>
      </c>
      <c r="AB828" s="185" t="s">
        <v>6559</v>
      </c>
      <c r="AC828" s="1" t="s">
        <v>4360</v>
      </c>
      <c r="AD828" s="98">
        <v>5606</v>
      </c>
      <c r="AE828" s="1" t="s">
        <v>4723</v>
      </c>
      <c r="AF828" s="4">
        <v>8007</v>
      </c>
      <c r="AG828" s="5" t="s">
        <v>4722</v>
      </c>
      <c r="AH828" s="113">
        <v>60</v>
      </c>
      <c r="AI828" s="67" t="s">
        <v>3082</v>
      </c>
      <c r="AJ828" s="67" t="s">
        <v>379</v>
      </c>
    </row>
    <row r="829" spans="1:36" ht="126" customHeight="1" x14ac:dyDescent="0.2">
      <c r="A829" s="123">
        <v>831</v>
      </c>
      <c r="B829" s="3" t="s">
        <v>6687</v>
      </c>
      <c r="C829" s="2" t="s">
        <v>4712</v>
      </c>
      <c r="D829" s="153"/>
      <c r="E829" s="183" t="s">
        <v>4717</v>
      </c>
      <c r="F829" s="170" t="s">
        <v>6558</v>
      </c>
      <c r="G829" s="24">
        <v>8</v>
      </c>
      <c r="H829" s="19" t="s">
        <v>1161</v>
      </c>
      <c r="I829" s="1" t="s">
        <v>5712</v>
      </c>
      <c r="J829" s="19" t="s">
        <v>350</v>
      </c>
      <c r="K829" s="1" t="s">
        <v>4726</v>
      </c>
      <c r="L829" s="187">
        <f>3.869*1.85</f>
        <v>7.1576500000000012</v>
      </c>
      <c r="M829" s="71">
        <f>-119+6.5</f>
        <v>-112.5</v>
      </c>
      <c r="N829" s="55">
        <v>290</v>
      </c>
      <c r="O829" s="19" t="s">
        <v>1709</v>
      </c>
      <c r="P829" s="19" t="s">
        <v>379</v>
      </c>
      <c r="Q829" s="19" t="s">
        <v>379</v>
      </c>
      <c r="R829" s="1" t="s">
        <v>4721</v>
      </c>
      <c r="S829" s="19" t="s">
        <v>590</v>
      </c>
      <c r="T829" s="19" t="s">
        <v>3082</v>
      </c>
      <c r="U829" s="219" t="s">
        <v>379</v>
      </c>
      <c r="V829" s="19" t="s">
        <v>379</v>
      </c>
      <c r="W829" s="19" t="s">
        <v>379</v>
      </c>
      <c r="X829" s="19" t="s">
        <v>6560</v>
      </c>
      <c r="Y829" s="1" t="s">
        <v>3966</v>
      </c>
      <c r="Z829" s="31" t="s">
        <v>6625</v>
      </c>
      <c r="AA829" s="31" t="s">
        <v>635</v>
      </c>
      <c r="AB829" s="185" t="s">
        <v>6559</v>
      </c>
      <c r="AC829" s="1" t="s">
        <v>4360</v>
      </c>
      <c r="AD829" s="98">
        <v>6038</v>
      </c>
      <c r="AE829" s="1" t="s">
        <v>4723</v>
      </c>
      <c r="AF829" s="4">
        <v>8359</v>
      </c>
      <c r="AG829" s="5" t="s">
        <v>4722</v>
      </c>
      <c r="AH829" s="48">
        <v>60</v>
      </c>
      <c r="AI829" s="1" t="s">
        <v>3082</v>
      </c>
      <c r="AJ829" s="1" t="s">
        <v>379</v>
      </c>
    </row>
    <row r="830" spans="1:36" ht="126" customHeight="1" x14ac:dyDescent="0.2">
      <c r="A830" s="123">
        <v>832</v>
      </c>
      <c r="B830" s="3" t="s">
        <v>6687</v>
      </c>
      <c r="C830" s="2" t="s">
        <v>4713</v>
      </c>
      <c r="D830" s="153"/>
      <c r="E830" s="183" t="s">
        <v>4718</v>
      </c>
      <c r="F830" s="170" t="s">
        <v>6558</v>
      </c>
      <c r="G830" s="24">
        <v>12</v>
      </c>
      <c r="H830" s="19" t="s">
        <v>1161</v>
      </c>
      <c r="I830" s="1" t="s">
        <v>5713</v>
      </c>
      <c r="J830" s="19" t="s">
        <v>350</v>
      </c>
      <c r="K830" s="1" t="s">
        <v>6561</v>
      </c>
      <c r="L830" s="187" t="s">
        <v>6564</v>
      </c>
      <c r="M830" s="71">
        <f>-119+6.5</f>
        <v>-112.5</v>
      </c>
      <c r="N830" s="55">
        <v>410</v>
      </c>
      <c r="O830" s="19" t="s">
        <v>1709</v>
      </c>
      <c r="P830" s="19" t="s">
        <v>379</v>
      </c>
      <c r="Q830" s="19" t="s">
        <v>379</v>
      </c>
      <c r="R830" s="1" t="s">
        <v>4721</v>
      </c>
      <c r="S830" s="19" t="s">
        <v>590</v>
      </c>
      <c r="T830" s="19" t="s">
        <v>3082</v>
      </c>
      <c r="U830" s="219" t="s">
        <v>379</v>
      </c>
      <c r="V830" s="19" t="s">
        <v>379</v>
      </c>
      <c r="W830" s="19" t="s">
        <v>379</v>
      </c>
      <c r="X830" s="19" t="s">
        <v>6560</v>
      </c>
      <c r="Y830" s="1" t="s">
        <v>3693</v>
      </c>
      <c r="Z830" s="31" t="s">
        <v>6625</v>
      </c>
      <c r="AA830" s="31" t="s">
        <v>635</v>
      </c>
      <c r="AB830" s="185" t="s">
        <v>6559</v>
      </c>
      <c r="AC830" s="1" t="s">
        <v>4360</v>
      </c>
      <c r="AD830" s="98">
        <v>8467</v>
      </c>
      <c r="AE830" s="1" t="s">
        <v>4723</v>
      </c>
      <c r="AF830" s="4">
        <v>11734</v>
      </c>
      <c r="AG830" s="5" t="s">
        <v>4722</v>
      </c>
      <c r="AH830" s="48">
        <v>60</v>
      </c>
      <c r="AI830" s="1" t="s">
        <v>3082</v>
      </c>
      <c r="AJ830" s="1" t="s">
        <v>379</v>
      </c>
    </row>
    <row r="831" spans="1:36" ht="126" customHeight="1" x14ac:dyDescent="0.2">
      <c r="A831" s="123">
        <v>833</v>
      </c>
      <c r="B831" s="3" t="s">
        <v>6687</v>
      </c>
      <c r="C831" s="2" t="s">
        <v>4714</v>
      </c>
      <c r="D831" s="153"/>
      <c r="E831" s="183" t="s">
        <v>4719</v>
      </c>
      <c r="F831" s="170" t="s">
        <v>6558</v>
      </c>
      <c r="G831" s="24">
        <v>16</v>
      </c>
      <c r="H831" s="19" t="s">
        <v>1161</v>
      </c>
      <c r="I831" s="1" t="s">
        <v>5714</v>
      </c>
      <c r="J831" s="19" t="s">
        <v>350</v>
      </c>
      <c r="K831" s="1" t="s">
        <v>6562</v>
      </c>
      <c r="L831" s="187" t="s">
        <v>6565</v>
      </c>
      <c r="M831" s="71">
        <f>-119+6.5</f>
        <v>-112.5</v>
      </c>
      <c r="N831" s="55">
        <v>520</v>
      </c>
      <c r="O831" s="19" t="s">
        <v>1709</v>
      </c>
      <c r="P831" s="19" t="s">
        <v>379</v>
      </c>
      <c r="Q831" s="19" t="s">
        <v>379</v>
      </c>
      <c r="R831" s="1" t="s">
        <v>4721</v>
      </c>
      <c r="S831" s="19" t="s">
        <v>590</v>
      </c>
      <c r="T831" s="19" t="s">
        <v>3082</v>
      </c>
      <c r="U831" s="219" t="s">
        <v>379</v>
      </c>
      <c r="V831" s="19" t="s">
        <v>379</v>
      </c>
      <c r="W831" s="19" t="s">
        <v>379</v>
      </c>
      <c r="X831" s="19" t="s">
        <v>6560</v>
      </c>
      <c r="Y831" s="1" t="s">
        <v>3693</v>
      </c>
      <c r="Z831" s="31" t="s">
        <v>6625</v>
      </c>
      <c r="AA831" s="31" t="s">
        <v>635</v>
      </c>
      <c r="AB831" s="185" t="s">
        <v>6559</v>
      </c>
      <c r="AC831" s="1" t="s">
        <v>4360</v>
      </c>
      <c r="AD831" s="98">
        <v>10814</v>
      </c>
      <c r="AE831" s="1" t="s">
        <v>4723</v>
      </c>
      <c r="AF831" s="4">
        <v>14485.000000000002</v>
      </c>
      <c r="AG831" s="5" t="s">
        <v>4722</v>
      </c>
      <c r="AH831" s="48">
        <v>60</v>
      </c>
      <c r="AI831" s="1" t="s">
        <v>3082</v>
      </c>
      <c r="AJ831" s="1" t="s">
        <v>379</v>
      </c>
    </row>
    <row r="832" spans="1:36" ht="126" customHeight="1" x14ac:dyDescent="0.2">
      <c r="A832" s="123">
        <v>834</v>
      </c>
      <c r="B832" s="3" t="s">
        <v>6687</v>
      </c>
      <c r="C832" s="2" t="s">
        <v>4715</v>
      </c>
      <c r="D832" s="153"/>
      <c r="E832" s="183" t="s">
        <v>4720</v>
      </c>
      <c r="F832" s="170" t="s">
        <v>6558</v>
      </c>
      <c r="G832" s="24">
        <v>20</v>
      </c>
      <c r="H832" s="19" t="s">
        <v>1161</v>
      </c>
      <c r="I832" s="1" t="s">
        <v>5715</v>
      </c>
      <c r="J832" s="19" t="s">
        <v>350</v>
      </c>
      <c r="K832" s="1" t="s">
        <v>6563</v>
      </c>
      <c r="L832" s="187" t="s">
        <v>6566</v>
      </c>
      <c r="M832" s="71">
        <f>-119+6.5</f>
        <v>-112.5</v>
      </c>
      <c r="N832" s="55">
        <v>620</v>
      </c>
      <c r="O832" s="19" t="s">
        <v>1709</v>
      </c>
      <c r="P832" s="19" t="s">
        <v>379</v>
      </c>
      <c r="Q832" s="19" t="s">
        <v>379</v>
      </c>
      <c r="R832" s="1" t="s">
        <v>4721</v>
      </c>
      <c r="S832" s="19" t="s">
        <v>590</v>
      </c>
      <c r="T832" s="19" t="s">
        <v>3082</v>
      </c>
      <c r="U832" s="219" t="s">
        <v>379</v>
      </c>
      <c r="V832" s="19" t="s">
        <v>379</v>
      </c>
      <c r="W832" s="19" t="s">
        <v>379</v>
      </c>
      <c r="X832" s="19" t="s">
        <v>6560</v>
      </c>
      <c r="Y832" s="1" t="s">
        <v>3867</v>
      </c>
      <c r="Z832" s="31" t="s">
        <v>6625</v>
      </c>
      <c r="AA832" s="31" t="s">
        <v>635</v>
      </c>
      <c r="AB832" s="185" t="s">
        <v>6559</v>
      </c>
      <c r="AC832" s="1" t="s">
        <v>4360</v>
      </c>
      <c r="AD832" s="98">
        <v>12194</v>
      </c>
      <c r="AE832" s="1" t="s">
        <v>4723</v>
      </c>
      <c r="AF832" s="4">
        <v>16365.000000000002</v>
      </c>
      <c r="AG832" s="5" t="s">
        <v>4722</v>
      </c>
      <c r="AH832" s="48">
        <v>60</v>
      </c>
      <c r="AI832" s="1" t="s">
        <v>3082</v>
      </c>
      <c r="AJ832" s="1" t="s">
        <v>379</v>
      </c>
    </row>
    <row r="833" spans="1:36" ht="126" customHeight="1" x14ac:dyDescent="0.2">
      <c r="A833" s="123">
        <v>835</v>
      </c>
      <c r="B833" s="130" t="s">
        <v>563</v>
      </c>
      <c r="C833" s="2" t="s">
        <v>4746</v>
      </c>
      <c r="D833" s="162"/>
      <c r="E833" s="181" t="s">
        <v>4747</v>
      </c>
      <c r="F833" s="179" t="s">
        <v>4748</v>
      </c>
      <c r="G833" s="75">
        <v>5</v>
      </c>
      <c r="H833" s="73" t="s">
        <v>1161</v>
      </c>
      <c r="I833" s="73" t="s">
        <v>4749</v>
      </c>
      <c r="J833" s="72" t="s">
        <v>1188</v>
      </c>
      <c r="K833" s="72" t="s">
        <v>4750</v>
      </c>
      <c r="L833" s="74" t="s">
        <v>4751</v>
      </c>
      <c r="M833" s="51" t="s">
        <v>4752</v>
      </c>
      <c r="N833" s="78" t="s">
        <v>4753</v>
      </c>
      <c r="O833" s="78" t="s">
        <v>1709</v>
      </c>
      <c r="P833" s="73" t="s">
        <v>379</v>
      </c>
      <c r="Q833" s="73" t="s">
        <v>379</v>
      </c>
      <c r="R833" s="73" t="s">
        <v>4754</v>
      </c>
      <c r="S833" s="73" t="s">
        <v>379</v>
      </c>
      <c r="T833" s="72" t="s">
        <v>275</v>
      </c>
      <c r="U833" s="121" t="s">
        <v>1952</v>
      </c>
      <c r="V833" s="72" t="s">
        <v>4755</v>
      </c>
      <c r="W833" s="73" t="s">
        <v>379</v>
      </c>
      <c r="X833" s="73" t="s">
        <v>4756</v>
      </c>
      <c r="Y833" s="73" t="s">
        <v>4757</v>
      </c>
      <c r="Z833" s="31" t="s">
        <v>6625</v>
      </c>
      <c r="AA833" s="31" t="s">
        <v>635</v>
      </c>
      <c r="AB833" s="91" t="s">
        <v>4758</v>
      </c>
      <c r="AC833" s="73" t="s">
        <v>1132</v>
      </c>
      <c r="AD833" s="98">
        <v>6909.6989970000004</v>
      </c>
      <c r="AE833" s="72" t="s">
        <v>4759</v>
      </c>
      <c r="AF833" s="4">
        <v>7685.6187290969901</v>
      </c>
      <c r="AG833" s="73" t="s">
        <v>4760</v>
      </c>
      <c r="AH833" s="73" t="s">
        <v>4761</v>
      </c>
      <c r="AI833" s="1" t="s">
        <v>3082</v>
      </c>
      <c r="AJ833" s="1" t="s">
        <v>379</v>
      </c>
    </row>
    <row r="834" spans="1:36" ht="126" customHeight="1" x14ac:dyDescent="0.2">
      <c r="A834" s="123">
        <v>836</v>
      </c>
      <c r="B834" s="130" t="s">
        <v>563</v>
      </c>
      <c r="C834" s="2" t="s">
        <v>4762</v>
      </c>
      <c r="D834" s="162"/>
      <c r="E834" s="108" t="s">
        <v>4763</v>
      </c>
      <c r="F834" s="179" t="s">
        <v>4748</v>
      </c>
      <c r="G834" s="75" t="s">
        <v>4086</v>
      </c>
      <c r="H834" s="73" t="s">
        <v>1161</v>
      </c>
      <c r="I834" s="73" t="s">
        <v>4749</v>
      </c>
      <c r="J834" s="72" t="s">
        <v>1188</v>
      </c>
      <c r="K834" s="72" t="s">
        <v>4764</v>
      </c>
      <c r="L834" s="74" t="s">
        <v>2449</v>
      </c>
      <c r="M834" s="51" t="s">
        <v>4752</v>
      </c>
      <c r="N834" s="78" t="s">
        <v>4765</v>
      </c>
      <c r="O834" s="78" t="s">
        <v>1709</v>
      </c>
      <c r="P834" s="73" t="s">
        <v>379</v>
      </c>
      <c r="Q834" s="73" t="s">
        <v>379</v>
      </c>
      <c r="R834" s="73" t="s">
        <v>4754</v>
      </c>
      <c r="S834" s="73" t="s">
        <v>379</v>
      </c>
      <c r="T834" s="72" t="s">
        <v>275</v>
      </c>
      <c r="U834" s="121" t="s">
        <v>1952</v>
      </c>
      <c r="V834" s="72" t="s">
        <v>4755</v>
      </c>
      <c r="W834" s="73" t="s">
        <v>379</v>
      </c>
      <c r="X834" s="73" t="s">
        <v>4756</v>
      </c>
      <c r="Y834" s="73" t="s">
        <v>4766</v>
      </c>
      <c r="Z834" s="31" t="s">
        <v>6625</v>
      </c>
      <c r="AA834" s="31" t="s">
        <v>635</v>
      </c>
      <c r="AB834" s="91" t="s">
        <v>4758</v>
      </c>
      <c r="AC834" s="73" t="s">
        <v>1132</v>
      </c>
      <c r="AD834" s="98">
        <v>8765.0501669999994</v>
      </c>
      <c r="AE834" s="72" t="s">
        <v>4759</v>
      </c>
      <c r="AF834" s="4">
        <v>9850.3344481605363</v>
      </c>
      <c r="AG834" s="73" t="s">
        <v>4760</v>
      </c>
      <c r="AH834" s="73" t="s">
        <v>4761</v>
      </c>
      <c r="AI834" s="1" t="s">
        <v>3082</v>
      </c>
      <c r="AJ834" s="1" t="s">
        <v>379</v>
      </c>
    </row>
    <row r="835" spans="1:36" ht="126" customHeight="1" x14ac:dyDescent="0.2">
      <c r="A835" s="123">
        <v>837</v>
      </c>
      <c r="B835" s="130" t="s">
        <v>563</v>
      </c>
      <c r="C835" s="2" t="s">
        <v>4767</v>
      </c>
      <c r="D835" s="162"/>
      <c r="E835" s="108" t="s">
        <v>4768</v>
      </c>
      <c r="F835" s="179" t="s">
        <v>4748</v>
      </c>
      <c r="G835" s="75">
        <v>8</v>
      </c>
      <c r="H835" s="73" t="s">
        <v>1161</v>
      </c>
      <c r="I835" s="73" t="s">
        <v>4769</v>
      </c>
      <c r="J835" s="72" t="s">
        <v>1188</v>
      </c>
      <c r="K835" s="72" t="s">
        <v>4770</v>
      </c>
      <c r="L835" s="74" t="s">
        <v>4771</v>
      </c>
      <c r="M835" s="51" t="s">
        <v>4752</v>
      </c>
      <c r="N835" s="78" t="s">
        <v>4772</v>
      </c>
      <c r="O835" s="25" t="s">
        <v>716</v>
      </c>
      <c r="P835" s="73" t="s">
        <v>379</v>
      </c>
      <c r="Q835" s="73" t="s">
        <v>379</v>
      </c>
      <c r="R835" s="73" t="s">
        <v>4773</v>
      </c>
      <c r="S835" s="73" t="s">
        <v>379</v>
      </c>
      <c r="T835" s="72" t="s">
        <v>275</v>
      </c>
      <c r="U835" s="121" t="s">
        <v>1952</v>
      </c>
      <c r="V835" s="72" t="s">
        <v>4755</v>
      </c>
      <c r="W835" s="73" t="s">
        <v>379</v>
      </c>
      <c r="X835" s="73" t="s">
        <v>4774</v>
      </c>
      <c r="Y835" s="73" t="s">
        <v>4775</v>
      </c>
      <c r="Z835" s="31" t="s">
        <v>6625</v>
      </c>
      <c r="AA835" s="31" t="s">
        <v>635</v>
      </c>
      <c r="AB835" s="91" t="s">
        <v>4758</v>
      </c>
      <c r="AC835" s="73" t="s">
        <v>1132</v>
      </c>
      <c r="AD835" s="98">
        <v>13853.67893</v>
      </c>
      <c r="AE835" s="72" t="s">
        <v>4759</v>
      </c>
      <c r="AF835" s="4">
        <v>15014.214046822743</v>
      </c>
      <c r="AG835" s="73" t="s">
        <v>4760</v>
      </c>
      <c r="AH835" s="73" t="s">
        <v>4761</v>
      </c>
      <c r="AI835" s="1" t="s">
        <v>3082</v>
      </c>
      <c r="AJ835" s="1" t="s">
        <v>379</v>
      </c>
    </row>
    <row r="836" spans="1:36" ht="126" customHeight="1" x14ac:dyDescent="0.2">
      <c r="A836" s="123">
        <v>838</v>
      </c>
      <c r="B836" s="130" t="s">
        <v>563</v>
      </c>
      <c r="C836" s="2" t="s">
        <v>4776</v>
      </c>
      <c r="D836" s="162"/>
      <c r="E836" s="181" t="s">
        <v>4777</v>
      </c>
      <c r="F836" s="179" t="s">
        <v>4748</v>
      </c>
      <c r="G836" s="75">
        <v>9</v>
      </c>
      <c r="H836" s="73" t="s">
        <v>1161</v>
      </c>
      <c r="I836" s="73" t="s">
        <v>4769</v>
      </c>
      <c r="J836" s="72" t="s">
        <v>1188</v>
      </c>
      <c r="K836" s="72" t="s">
        <v>4778</v>
      </c>
      <c r="L836" s="76">
        <v>17.470000000000002</v>
      </c>
      <c r="M836" s="51" t="s">
        <v>4752</v>
      </c>
      <c r="N836" s="78" t="s">
        <v>4779</v>
      </c>
      <c r="O836" s="25" t="s">
        <v>716</v>
      </c>
      <c r="P836" s="73" t="s">
        <v>379</v>
      </c>
      <c r="Q836" s="73" t="s">
        <v>379</v>
      </c>
      <c r="R836" s="73" t="s">
        <v>4773</v>
      </c>
      <c r="S836" s="73" t="s">
        <v>379</v>
      </c>
      <c r="T836" s="72" t="s">
        <v>275</v>
      </c>
      <c r="U836" s="121" t="s">
        <v>1952</v>
      </c>
      <c r="V836" s="72" t="s">
        <v>4755</v>
      </c>
      <c r="W836" s="73" t="s">
        <v>379</v>
      </c>
      <c r="X836" s="73" t="s">
        <v>4774</v>
      </c>
      <c r="Y836" s="73" t="s">
        <v>4780</v>
      </c>
      <c r="Z836" s="31" t="s">
        <v>6625</v>
      </c>
      <c r="AA836" s="31" t="s">
        <v>635</v>
      </c>
      <c r="AB836" s="91" t="s">
        <v>4758</v>
      </c>
      <c r="AC836" s="73" t="s">
        <v>1132</v>
      </c>
      <c r="AD836" s="98">
        <v>14348.66221</v>
      </c>
      <c r="AE836" s="72" t="s">
        <v>4759</v>
      </c>
      <c r="AF836" s="4">
        <v>15598.66220735786</v>
      </c>
      <c r="AG836" s="73" t="s">
        <v>4760</v>
      </c>
      <c r="AH836" s="73" t="s">
        <v>4761</v>
      </c>
      <c r="AI836" s="1" t="s">
        <v>3082</v>
      </c>
      <c r="AJ836" s="1" t="s">
        <v>379</v>
      </c>
    </row>
    <row r="837" spans="1:36" ht="126" customHeight="1" x14ac:dyDescent="0.2">
      <c r="A837" s="123">
        <v>839</v>
      </c>
      <c r="B837" s="130" t="s">
        <v>563</v>
      </c>
      <c r="C837" s="2" t="s">
        <v>4781</v>
      </c>
      <c r="D837" s="162"/>
      <c r="E837" s="108" t="s">
        <v>4782</v>
      </c>
      <c r="F837" s="179" t="s">
        <v>4748</v>
      </c>
      <c r="G837" s="75">
        <v>10</v>
      </c>
      <c r="H837" s="73" t="s">
        <v>1161</v>
      </c>
      <c r="I837" s="73" t="s">
        <v>4769</v>
      </c>
      <c r="J837" s="72" t="s">
        <v>1188</v>
      </c>
      <c r="K837" s="72" t="s">
        <v>4783</v>
      </c>
      <c r="L837" s="76">
        <v>19.399999999999999</v>
      </c>
      <c r="M837" s="51" t="s">
        <v>4752</v>
      </c>
      <c r="N837" s="78" t="s">
        <v>4784</v>
      </c>
      <c r="O837" s="25" t="s">
        <v>716</v>
      </c>
      <c r="P837" s="73" t="s">
        <v>379</v>
      </c>
      <c r="Q837" s="73" t="s">
        <v>379</v>
      </c>
      <c r="R837" s="73" t="s">
        <v>4773</v>
      </c>
      <c r="S837" s="73" t="s">
        <v>379</v>
      </c>
      <c r="T837" s="72" t="s">
        <v>275</v>
      </c>
      <c r="U837" s="121" t="s">
        <v>1952</v>
      </c>
      <c r="V837" s="72" t="s">
        <v>4755</v>
      </c>
      <c r="W837" s="73" t="s">
        <v>379</v>
      </c>
      <c r="X837" s="73" t="s">
        <v>4774</v>
      </c>
      <c r="Y837" s="73" t="s">
        <v>4785</v>
      </c>
      <c r="Z837" s="31" t="s">
        <v>6625</v>
      </c>
      <c r="AA837" s="31" t="s">
        <v>635</v>
      </c>
      <c r="AB837" s="91" t="s">
        <v>4758</v>
      </c>
      <c r="AC837" s="73" t="s">
        <v>1132</v>
      </c>
      <c r="AD837" s="98">
        <v>15683.11037</v>
      </c>
      <c r="AE837" s="72" t="s">
        <v>4759</v>
      </c>
      <c r="AF837" s="4">
        <v>16984.949832775921</v>
      </c>
      <c r="AG837" s="73" t="s">
        <v>4760</v>
      </c>
      <c r="AH837" s="73" t="s">
        <v>4761</v>
      </c>
      <c r="AI837" s="1" t="s">
        <v>3082</v>
      </c>
      <c r="AJ837" s="1" t="s">
        <v>379</v>
      </c>
    </row>
    <row r="838" spans="1:36" ht="126" customHeight="1" x14ac:dyDescent="0.2">
      <c r="A838" s="123">
        <v>840</v>
      </c>
      <c r="B838" s="130" t="s">
        <v>563</v>
      </c>
      <c r="C838" s="2" t="s">
        <v>4786</v>
      </c>
      <c r="D838" s="162"/>
      <c r="E838" s="108" t="s">
        <v>4787</v>
      </c>
      <c r="F838" s="179" t="s">
        <v>4748</v>
      </c>
      <c r="G838" s="75">
        <v>11</v>
      </c>
      <c r="H838" s="73" t="s">
        <v>1161</v>
      </c>
      <c r="I838" s="73" t="s">
        <v>4769</v>
      </c>
      <c r="J838" s="72" t="s">
        <v>1188</v>
      </c>
      <c r="K838" s="72" t="s">
        <v>4788</v>
      </c>
      <c r="L838" s="76">
        <v>24.4</v>
      </c>
      <c r="M838" s="51" t="s">
        <v>4752</v>
      </c>
      <c r="N838" s="78" t="s">
        <v>4789</v>
      </c>
      <c r="O838" s="25" t="s">
        <v>716</v>
      </c>
      <c r="P838" s="73" t="s">
        <v>379</v>
      </c>
      <c r="Q838" s="73" t="s">
        <v>379</v>
      </c>
      <c r="R838" s="73" t="s">
        <v>4773</v>
      </c>
      <c r="S838" s="73" t="s">
        <v>379</v>
      </c>
      <c r="T838" s="72" t="s">
        <v>275</v>
      </c>
      <c r="U838" s="121" t="s">
        <v>1952</v>
      </c>
      <c r="V838" s="72" t="s">
        <v>4755</v>
      </c>
      <c r="W838" s="73" t="s">
        <v>379</v>
      </c>
      <c r="X838" s="73" t="s">
        <v>4774</v>
      </c>
      <c r="Y838" s="73" t="s">
        <v>4785</v>
      </c>
      <c r="Z838" s="31" t="s">
        <v>6625</v>
      </c>
      <c r="AA838" s="31" t="s">
        <v>635</v>
      </c>
      <c r="AB838" s="91" t="s">
        <v>4758</v>
      </c>
      <c r="AC838" s="73" t="s">
        <v>1132</v>
      </c>
      <c r="AD838" s="98">
        <v>18753.34448</v>
      </c>
      <c r="AE838" s="72" t="s">
        <v>4759</v>
      </c>
      <c r="AF838" s="4">
        <v>20169.732441471573</v>
      </c>
      <c r="AG838" s="73" t="s">
        <v>4760</v>
      </c>
      <c r="AH838" s="73" t="s">
        <v>4761</v>
      </c>
      <c r="AI838" s="1" t="s">
        <v>3082</v>
      </c>
      <c r="AJ838" s="1" t="s">
        <v>379</v>
      </c>
    </row>
    <row r="839" spans="1:36" ht="126" customHeight="1" x14ac:dyDescent="0.2">
      <c r="A839" s="123">
        <v>841</v>
      </c>
      <c r="B839" s="130" t="s">
        <v>563</v>
      </c>
      <c r="C839" s="2" t="s">
        <v>4790</v>
      </c>
      <c r="D839" s="162"/>
      <c r="E839" s="108" t="s">
        <v>4791</v>
      </c>
      <c r="F839" s="179" t="s">
        <v>4748</v>
      </c>
      <c r="G839" s="75">
        <v>12</v>
      </c>
      <c r="H839" s="73" t="s">
        <v>1161</v>
      </c>
      <c r="I839" s="73" t="s">
        <v>4769</v>
      </c>
      <c r="J839" s="72" t="s">
        <v>1188</v>
      </c>
      <c r="K839" s="72" t="s">
        <v>4792</v>
      </c>
      <c r="L839" s="77">
        <v>25.7</v>
      </c>
      <c r="M839" s="51" t="s">
        <v>4752</v>
      </c>
      <c r="N839" s="78" t="s">
        <v>4793</v>
      </c>
      <c r="O839" s="25" t="s">
        <v>716</v>
      </c>
      <c r="P839" s="73" t="s">
        <v>379</v>
      </c>
      <c r="Q839" s="73" t="s">
        <v>379</v>
      </c>
      <c r="R839" s="73" t="s">
        <v>4773</v>
      </c>
      <c r="S839" s="73" t="s">
        <v>379</v>
      </c>
      <c r="T839" s="72" t="s">
        <v>275</v>
      </c>
      <c r="U839" s="121" t="s">
        <v>1952</v>
      </c>
      <c r="V839" s="72" t="s">
        <v>4755</v>
      </c>
      <c r="W839" s="73" t="s">
        <v>379</v>
      </c>
      <c r="X839" s="73" t="s">
        <v>4774</v>
      </c>
      <c r="Y839" s="73" t="s">
        <v>4794</v>
      </c>
      <c r="Z839" s="31" t="s">
        <v>6625</v>
      </c>
      <c r="AA839" s="31" t="s">
        <v>635</v>
      </c>
      <c r="AB839" s="91" t="s">
        <v>4758</v>
      </c>
      <c r="AC839" s="73" t="s">
        <v>1132</v>
      </c>
      <c r="AD839" s="98">
        <v>19362.040130000001</v>
      </c>
      <c r="AE839" s="72" t="s">
        <v>4759</v>
      </c>
      <c r="AF839" s="4">
        <v>20856.187290969901</v>
      </c>
      <c r="AG839" s="73" t="s">
        <v>4760</v>
      </c>
      <c r="AH839" s="73" t="s">
        <v>4761</v>
      </c>
      <c r="AI839" s="1" t="s">
        <v>3082</v>
      </c>
      <c r="AJ839" s="1" t="s">
        <v>379</v>
      </c>
    </row>
    <row r="840" spans="1:36" ht="126" customHeight="1" x14ac:dyDescent="0.2">
      <c r="A840" s="123">
        <v>842</v>
      </c>
      <c r="B840" s="130" t="s">
        <v>563</v>
      </c>
      <c r="C840" s="2" t="s">
        <v>4795</v>
      </c>
      <c r="D840" s="162"/>
      <c r="E840" s="108" t="s">
        <v>4796</v>
      </c>
      <c r="F840" s="179" t="s">
        <v>4748</v>
      </c>
      <c r="G840" s="75">
        <v>13</v>
      </c>
      <c r="H840" s="73" t="s">
        <v>1161</v>
      </c>
      <c r="I840" s="73" t="s">
        <v>4769</v>
      </c>
      <c r="J840" s="72" t="s">
        <v>1188</v>
      </c>
      <c r="K840" s="72" t="s">
        <v>4797</v>
      </c>
      <c r="L840" s="77">
        <v>26.6</v>
      </c>
      <c r="M840" s="51" t="s">
        <v>4752</v>
      </c>
      <c r="N840" s="78" t="s">
        <v>4798</v>
      </c>
      <c r="O840" s="25" t="s">
        <v>716</v>
      </c>
      <c r="P840" s="73" t="s">
        <v>379</v>
      </c>
      <c r="Q840" s="73" t="s">
        <v>379</v>
      </c>
      <c r="R840" s="73" t="s">
        <v>4773</v>
      </c>
      <c r="S840" s="73" t="s">
        <v>379</v>
      </c>
      <c r="T840" s="72" t="s">
        <v>275</v>
      </c>
      <c r="U840" s="121" t="s">
        <v>1952</v>
      </c>
      <c r="V840" s="72" t="s">
        <v>4755</v>
      </c>
      <c r="W840" s="73" t="s">
        <v>379</v>
      </c>
      <c r="X840" s="73" t="s">
        <v>4774</v>
      </c>
      <c r="Y840" s="73" t="s">
        <v>4799</v>
      </c>
      <c r="Z840" s="31" t="s">
        <v>6625</v>
      </c>
      <c r="AA840" s="31" t="s">
        <v>635</v>
      </c>
      <c r="AB840" s="91" t="s">
        <v>4758</v>
      </c>
      <c r="AC840" s="73" t="s">
        <v>1132</v>
      </c>
      <c r="AD840" s="98">
        <v>19974.916389999999</v>
      </c>
      <c r="AE840" s="72" t="s">
        <v>4759</v>
      </c>
      <c r="AF840" s="4">
        <v>21541.806020066892</v>
      </c>
      <c r="AG840" s="73" t="s">
        <v>4760</v>
      </c>
      <c r="AH840" s="73" t="s">
        <v>4761</v>
      </c>
      <c r="AI840" s="1" t="s">
        <v>3082</v>
      </c>
      <c r="AJ840" s="1" t="s">
        <v>379</v>
      </c>
    </row>
    <row r="841" spans="1:36" ht="126" customHeight="1" x14ac:dyDescent="0.2">
      <c r="A841" s="123">
        <v>843</v>
      </c>
      <c r="B841" s="130" t="s">
        <v>563</v>
      </c>
      <c r="C841" s="2" t="s">
        <v>4800</v>
      </c>
      <c r="D841" s="162"/>
      <c r="E841" s="108" t="s">
        <v>4801</v>
      </c>
      <c r="F841" s="179" t="s">
        <v>4748</v>
      </c>
      <c r="G841" s="75">
        <v>14</v>
      </c>
      <c r="H841" s="73" t="s">
        <v>1161</v>
      </c>
      <c r="I841" s="73" t="s">
        <v>4769</v>
      </c>
      <c r="J841" s="72" t="s">
        <v>1188</v>
      </c>
      <c r="K841" s="72" t="s">
        <v>4802</v>
      </c>
      <c r="L841" s="77">
        <v>25.8</v>
      </c>
      <c r="M841" s="51" t="s">
        <v>4752</v>
      </c>
      <c r="N841" s="78" t="s">
        <v>4803</v>
      </c>
      <c r="O841" s="25" t="s">
        <v>716</v>
      </c>
      <c r="P841" s="73" t="s">
        <v>379</v>
      </c>
      <c r="Q841" s="73" t="s">
        <v>379</v>
      </c>
      <c r="R841" s="73" t="s">
        <v>4773</v>
      </c>
      <c r="S841" s="73" t="s">
        <v>379</v>
      </c>
      <c r="T841" s="72" t="s">
        <v>275</v>
      </c>
      <c r="U841" s="121" t="s">
        <v>1952</v>
      </c>
      <c r="V841" s="72" t="s">
        <v>4755</v>
      </c>
      <c r="W841" s="73" t="s">
        <v>379</v>
      </c>
      <c r="X841" s="73" t="s">
        <v>4804</v>
      </c>
      <c r="Y841" s="73" t="s">
        <v>4799</v>
      </c>
      <c r="Z841" s="31" t="s">
        <v>6625</v>
      </c>
      <c r="AA841" s="31" t="s">
        <v>635</v>
      </c>
      <c r="AB841" s="91" t="s">
        <v>4758</v>
      </c>
      <c r="AC841" s="73" t="s">
        <v>1132</v>
      </c>
      <c r="AD841" s="98">
        <v>22050.167219999999</v>
      </c>
      <c r="AE841" s="72" t="s">
        <v>4759</v>
      </c>
      <c r="AF841" s="4">
        <v>23726.588628762544</v>
      </c>
      <c r="AG841" s="73" t="s">
        <v>4760</v>
      </c>
      <c r="AH841" s="73" t="s">
        <v>4761</v>
      </c>
      <c r="AI841" s="1" t="s">
        <v>3082</v>
      </c>
      <c r="AJ841" s="1" t="s">
        <v>379</v>
      </c>
    </row>
    <row r="842" spans="1:36" ht="126" customHeight="1" x14ac:dyDescent="0.2">
      <c r="A842" s="123">
        <v>844</v>
      </c>
      <c r="B842" s="130" t="s">
        <v>563</v>
      </c>
      <c r="C842" s="2" t="s">
        <v>4805</v>
      </c>
      <c r="D842" s="162"/>
      <c r="E842" s="108" t="s">
        <v>4806</v>
      </c>
      <c r="F842" s="179" t="s">
        <v>4748</v>
      </c>
      <c r="G842" s="75">
        <v>15</v>
      </c>
      <c r="H842" s="73" t="s">
        <v>1161</v>
      </c>
      <c r="I842" s="73" t="s">
        <v>4807</v>
      </c>
      <c r="J842" s="72" t="s">
        <v>1188</v>
      </c>
      <c r="K842" s="72" t="s">
        <v>4808</v>
      </c>
      <c r="L842" s="77">
        <v>27.5</v>
      </c>
      <c r="M842" s="51" t="s">
        <v>4752</v>
      </c>
      <c r="N842" s="78" t="s">
        <v>4809</v>
      </c>
      <c r="O842" s="25" t="s">
        <v>1004</v>
      </c>
      <c r="P842" s="73" t="s">
        <v>379</v>
      </c>
      <c r="Q842" s="73" t="s">
        <v>379</v>
      </c>
      <c r="R842" s="73" t="s">
        <v>4773</v>
      </c>
      <c r="S842" s="73" t="s">
        <v>379</v>
      </c>
      <c r="T842" s="72" t="s">
        <v>275</v>
      </c>
      <c r="U842" s="121" t="s">
        <v>1952</v>
      </c>
      <c r="V842" s="72" t="s">
        <v>4755</v>
      </c>
      <c r="W842" s="73" t="s">
        <v>379</v>
      </c>
      <c r="X842" s="73" t="s">
        <v>4804</v>
      </c>
      <c r="Y842" s="73" t="s">
        <v>4810</v>
      </c>
      <c r="Z842" s="31" t="s">
        <v>6625</v>
      </c>
      <c r="AA842" s="31" t="s">
        <v>635</v>
      </c>
      <c r="AB842" s="91" t="s">
        <v>4758</v>
      </c>
      <c r="AC842" s="73" t="s">
        <v>1132</v>
      </c>
      <c r="AD842" s="98">
        <v>23168.89632</v>
      </c>
      <c r="AE842" s="72" t="s">
        <v>4759</v>
      </c>
      <c r="AF842" s="4">
        <v>24913.043478260872</v>
      </c>
      <c r="AG842" s="73" t="s">
        <v>4760</v>
      </c>
      <c r="AH842" s="73" t="s">
        <v>4761</v>
      </c>
      <c r="AI842" s="1" t="s">
        <v>3082</v>
      </c>
      <c r="AJ842" s="1" t="s">
        <v>379</v>
      </c>
    </row>
    <row r="843" spans="1:36" ht="126" customHeight="1" x14ac:dyDescent="0.2">
      <c r="A843" s="123">
        <v>845</v>
      </c>
      <c r="B843" s="130" t="s">
        <v>563</v>
      </c>
      <c r="C843" s="2" t="s">
        <v>4811</v>
      </c>
      <c r="D843" s="162"/>
      <c r="E843" s="108" t="s">
        <v>4812</v>
      </c>
      <c r="F843" s="179" t="s">
        <v>4748</v>
      </c>
      <c r="G843" s="75">
        <v>16</v>
      </c>
      <c r="H843" s="73" t="s">
        <v>1161</v>
      </c>
      <c r="I843" s="73" t="s">
        <v>4807</v>
      </c>
      <c r="J843" s="72" t="s">
        <v>1188</v>
      </c>
      <c r="K843" s="72" t="s">
        <v>4813</v>
      </c>
      <c r="L843" s="77">
        <v>34.9</v>
      </c>
      <c r="M843" s="51" t="s">
        <v>4752</v>
      </c>
      <c r="N843" s="78" t="s">
        <v>4814</v>
      </c>
      <c r="O843" s="25" t="s">
        <v>1004</v>
      </c>
      <c r="P843" s="73" t="s">
        <v>379</v>
      </c>
      <c r="Q843" s="73" t="s">
        <v>379</v>
      </c>
      <c r="R843" s="73" t="s">
        <v>4773</v>
      </c>
      <c r="S843" s="73" t="s">
        <v>379</v>
      </c>
      <c r="T843" s="72" t="s">
        <v>275</v>
      </c>
      <c r="U843" s="121" t="s">
        <v>1952</v>
      </c>
      <c r="V843" s="72" t="s">
        <v>4755</v>
      </c>
      <c r="W843" s="73" t="s">
        <v>379</v>
      </c>
      <c r="X843" s="73" t="s">
        <v>4804</v>
      </c>
      <c r="Y843" s="73" t="s">
        <v>4810</v>
      </c>
      <c r="Z843" s="31" t="s">
        <v>6625</v>
      </c>
      <c r="AA843" s="31" t="s">
        <v>635</v>
      </c>
      <c r="AB843" s="91" t="s">
        <v>4758</v>
      </c>
      <c r="AC843" s="73" t="s">
        <v>1132</v>
      </c>
      <c r="AD843" s="98">
        <v>27246.65552</v>
      </c>
      <c r="AE843" s="72" t="s">
        <v>4759</v>
      </c>
      <c r="AF843" s="4">
        <v>29097.826086956524</v>
      </c>
      <c r="AG843" s="73" t="s">
        <v>4760</v>
      </c>
      <c r="AH843" s="73" t="s">
        <v>4761</v>
      </c>
      <c r="AI843" s="1" t="s">
        <v>3082</v>
      </c>
      <c r="AJ843" s="1" t="s">
        <v>379</v>
      </c>
    </row>
    <row r="844" spans="1:36" ht="126" customHeight="1" x14ac:dyDescent="0.2">
      <c r="A844" s="123">
        <v>846</v>
      </c>
      <c r="B844" s="130" t="s">
        <v>563</v>
      </c>
      <c r="C844" s="2" t="s">
        <v>4815</v>
      </c>
      <c r="D844" s="162"/>
      <c r="E844" s="108" t="s">
        <v>4816</v>
      </c>
      <c r="F844" s="179" t="s">
        <v>4748</v>
      </c>
      <c r="G844" s="75">
        <v>17</v>
      </c>
      <c r="H844" s="73" t="s">
        <v>1161</v>
      </c>
      <c r="I844" s="73" t="s">
        <v>4807</v>
      </c>
      <c r="J844" s="72" t="s">
        <v>1188</v>
      </c>
      <c r="K844" s="72" t="s">
        <v>4817</v>
      </c>
      <c r="L844" s="77">
        <v>35.700000000000003</v>
      </c>
      <c r="M844" s="51" t="s">
        <v>4752</v>
      </c>
      <c r="N844" s="78" t="s">
        <v>4818</v>
      </c>
      <c r="O844" s="25" t="s">
        <v>1004</v>
      </c>
      <c r="P844" s="73" t="s">
        <v>379</v>
      </c>
      <c r="Q844" s="73" t="s">
        <v>379</v>
      </c>
      <c r="R844" s="73" t="s">
        <v>4773</v>
      </c>
      <c r="S844" s="73" t="s">
        <v>379</v>
      </c>
      <c r="T844" s="72" t="s">
        <v>275</v>
      </c>
      <c r="U844" s="121" t="s">
        <v>1952</v>
      </c>
      <c r="V844" s="72" t="s">
        <v>4755</v>
      </c>
      <c r="W844" s="73" t="s">
        <v>379</v>
      </c>
      <c r="X844" s="73" t="s">
        <v>4804</v>
      </c>
      <c r="Y844" s="73" t="s">
        <v>4810</v>
      </c>
      <c r="Z844" s="31" t="s">
        <v>6625</v>
      </c>
      <c r="AA844" s="31" t="s">
        <v>635</v>
      </c>
      <c r="AB844" s="91" t="s">
        <v>4758</v>
      </c>
      <c r="AC844" s="73" t="s">
        <v>1132</v>
      </c>
      <c r="AD844" s="98">
        <v>28324.414720000001</v>
      </c>
      <c r="AE844" s="72" t="s">
        <v>4759</v>
      </c>
      <c r="AF844" s="4">
        <v>30200.668896321073</v>
      </c>
      <c r="AG844" s="73" t="s">
        <v>4760</v>
      </c>
      <c r="AH844" s="73" t="s">
        <v>4761</v>
      </c>
      <c r="AI844" s="1" t="s">
        <v>3082</v>
      </c>
      <c r="AJ844" s="1" t="s">
        <v>379</v>
      </c>
    </row>
    <row r="845" spans="1:36" ht="126" customHeight="1" x14ac:dyDescent="0.2">
      <c r="A845" s="123">
        <v>847</v>
      </c>
      <c r="B845" s="130" t="s">
        <v>563</v>
      </c>
      <c r="C845" s="2" t="s">
        <v>4819</v>
      </c>
      <c r="D845" s="162"/>
      <c r="E845" s="108" t="s">
        <v>4820</v>
      </c>
      <c r="F845" s="179" t="s">
        <v>4748</v>
      </c>
      <c r="G845" s="75">
        <v>18</v>
      </c>
      <c r="H845" s="73" t="s">
        <v>1161</v>
      </c>
      <c r="I845" s="73" t="s">
        <v>4807</v>
      </c>
      <c r="J845" s="72" t="s">
        <v>1188</v>
      </c>
      <c r="K845" s="72" t="s">
        <v>4821</v>
      </c>
      <c r="L845" s="77">
        <v>36.299999999999997</v>
      </c>
      <c r="M845" s="51" t="s">
        <v>4752</v>
      </c>
      <c r="N845" s="78" t="s">
        <v>4822</v>
      </c>
      <c r="O845" s="25" t="s">
        <v>1004</v>
      </c>
      <c r="P845" s="73" t="s">
        <v>379</v>
      </c>
      <c r="Q845" s="73" t="s">
        <v>379</v>
      </c>
      <c r="R845" s="73" t="s">
        <v>4773</v>
      </c>
      <c r="S845" s="73" t="s">
        <v>379</v>
      </c>
      <c r="T845" s="72" t="s">
        <v>275</v>
      </c>
      <c r="U845" s="121" t="s">
        <v>1952</v>
      </c>
      <c r="V845" s="72" t="s">
        <v>4755</v>
      </c>
      <c r="W845" s="73" t="s">
        <v>379</v>
      </c>
      <c r="X845" s="73" t="s">
        <v>4804</v>
      </c>
      <c r="Y845" s="73" t="s">
        <v>4823</v>
      </c>
      <c r="Z845" s="31" t="s">
        <v>6625</v>
      </c>
      <c r="AA845" s="31" t="s">
        <v>635</v>
      </c>
      <c r="AB845" s="91" t="s">
        <v>4758</v>
      </c>
      <c r="AC845" s="73" t="s">
        <v>1132</v>
      </c>
      <c r="AD845" s="98">
        <v>28952.34114</v>
      </c>
      <c r="AE845" s="72" t="s">
        <v>4759</v>
      </c>
      <c r="AF845" s="4">
        <v>30969.899665551842</v>
      </c>
      <c r="AG845" s="73" t="s">
        <v>4760</v>
      </c>
      <c r="AH845" s="73" t="s">
        <v>4761</v>
      </c>
      <c r="AI845" s="1" t="s">
        <v>3082</v>
      </c>
      <c r="AJ845" s="1" t="s">
        <v>379</v>
      </c>
    </row>
    <row r="846" spans="1:36" ht="126" customHeight="1" x14ac:dyDescent="0.2">
      <c r="A846" s="123">
        <v>848</v>
      </c>
      <c r="B846" s="130" t="s">
        <v>563</v>
      </c>
      <c r="C846" s="2" t="s">
        <v>4824</v>
      </c>
      <c r="D846" s="162"/>
      <c r="E846" s="108" t="s">
        <v>4825</v>
      </c>
      <c r="F846" s="179" t="s">
        <v>4748</v>
      </c>
      <c r="G846" s="75">
        <v>19</v>
      </c>
      <c r="H846" s="73" t="s">
        <v>1161</v>
      </c>
      <c r="I846" s="73" t="s">
        <v>4807</v>
      </c>
      <c r="J846" s="72" t="s">
        <v>1188</v>
      </c>
      <c r="K846" s="72" t="s">
        <v>4826</v>
      </c>
      <c r="L846" s="45">
        <v>37</v>
      </c>
      <c r="M846" s="51" t="s">
        <v>4752</v>
      </c>
      <c r="N846" s="78" t="s">
        <v>4827</v>
      </c>
      <c r="O846" s="25" t="s">
        <v>1004</v>
      </c>
      <c r="P846" s="73" t="s">
        <v>379</v>
      </c>
      <c r="Q846" s="73" t="s">
        <v>379</v>
      </c>
      <c r="R846" s="73" t="s">
        <v>4773</v>
      </c>
      <c r="S846" s="73" t="s">
        <v>379</v>
      </c>
      <c r="T846" s="72" t="s">
        <v>275</v>
      </c>
      <c r="U846" s="121" t="s">
        <v>1952</v>
      </c>
      <c r="V846" s="72" t="s">
        <v>4755</v>
      </c>
      <c r="W846" s="73" t="s">
        <v>379</v>
      </c>
      <c r="X846" s="73" t="s">
        <v>4804</v>
      </c>
      <c r="Y846" s="73" t="s">
        <v>4823</v>
      </c>
      <c r="Z846" s="31" t="s">
        <v>6625</v>
      </c>
      <c r="AA846" s="31" t="s">
        <v>635</v>
      </c>
      <c r="AB846" s="91" t="s">
        <v>4758</v>
      </c>
      <c r="AC846" s="73" t="s">
        <v>1132</v>
      </c>
      <c r="AD846" s="98">
        <v>29532.608700000001</v>
      </c>
      <c r="AE846" s="72" t="s">
        <v>4759</v>
      </c>
      <c r="AF846" s="4">
        <v>31654.682274247494</v>
      </c>
      <c r="AG846" s="73" t="s">
        <v>4760</v>
      </c>
      <c r="AH846" s="73" t="s">
        <v>4761</v>
      </c>
      <c r="AI846" s="1" t="s">
        <v>3082</v>
      </c>
      <c r="AJ846" s="1" t="s">
        <v>379</v>
      </c>
    </row>
    <row r="847" spans="1:36" ht="126" customHeight="1" x14ac:dyDescent="0.2">
      <c r="A847" s="123">
        <v>849</v>
      </c>
      <c r="B847" s="130" t="s">
        <v>563</v>
      </c>
      <c r="C847" s="2" t="s">
        <v>4828</v>
      </c>
      <c r="D847" s="162"/>
      <c r="E847" s="108" t="s">
        <v>4829</v>
      </c>
      <c r="F847" s="179" t="s">
        <v>4748</v>
      </c>
      <c r="G847" s="75">
        <v>20</v>
      </c>
      <c r="H847" s="73" t="s">
        <v>1161</v>
      </c>
      <c r="I847" s="73" t="s">
        <v>4807</v>
      </c>
      <c r="J847" s="72" t="s">
        <v>1188</v>
      </c>
      <c r="K847" s="72" t="s">
        <v>4830</v>
      </c>
      <c r="L847" s="77">
        <v>37.9</v>
      </c>
      <c r="M847" s="51" t="s">
        <v>4752</v>
      </c>
      <c r="N847" s="78" t="s">
        <v>4831</v>
      </c>
      <c r="O847" s="25" t="s">
        <v>1004</v>
      </c>
      <c r="P847" s="73" t="s">
        <v>379</v>
      </c>
      <c r="Q847" s="73" t="s">
        <v>379</v>
      </c>
      <c r="R847" s="73" t="s">
        <v>4773</v>
      </c>
      <c r="S847" s="73" t="s">
        <v>379</v>
      </c>
      <c r="T847" s="72" t="s">
        <v>275</v>
      </c>
      <c r="U847" s="121" t="s">
        <v>1952</v>
      </c>
      <c r="V847" s="72" t="s">
        <v>4755</v>
      </c>
      <c r="W847" s="73" t="s">
        <v>379</v>
      </c>
      <c r="X847" s="73" t="s">
        <v>4804</v>
      </c>
      <c r="Y847" s="73" t="s">
        <v>4823</v>
      </c>
      <c r="Z847" s="31" t="s">
        <v>6625</v>
      </c>
      <c r="AA847" s="31" t="s">
        <v>635</v>
      </c>
      <c r="AB847" s="91" t="s">
        <v>4758</v>
      </c>
      <c r="AC847" s="73" t="s">
        <v>1132</v>
      </c>
      <c r="AD847" s="98">
        <v>30113.712370000001</v>
      </c>
      <c r="AE847" s="72" t="s">
        <v>4759</v>
      </c>
      <c r="AF847" s="4">
        <v>32341.137123745822</v>
      </c>
      <c r="AG847" s="73" t="s">
        <v>4760</v>
      </c>
      <c r="AH847" s="73" t="s">
        <v>4761</v>
      </c>
      <c r="AI847" s="1" t="s">
        <v>3082</v>
      </c>
      <c r="AJ847" s="1" t="s">
        <v>379</v>
      </c>
    </row>
    <row r="848" spans="1:36" ht="126" customHeight="1" x14ac:dyDescent="0.2">
      <c r="A848" s="123">
        <v>850</v>
      </c>
      <c r="B848" s="130" t="s">
        <v>563</v>
      </c>
      <c r="C848" s="2" t="s">
        <v>4832</v>
      </c>
      <c r="D848" s="162"/>
      <c r="E848" s="108" t="s">
        <v>4833</v>
      </c>
      <c r="F848" s="179" t="s">
        <v>4748</v>
      </c>
      <c r="G848" s="75">
        <v>15</v>
      </c>
      <c r="H848" s="73" t="s">
        <v>1161</v>
      </c>
      <c r="I848" s="73" t="s">
        <v>4834</v>
      </c>
      <c r="J848" s="72" t="s">
        <v>1188</v>
      </c>
      <c r="K848" s="72" t="s">
        <v>4835</v>
      </c>
      <c r="L848" s="77">
        <v>24.4</v>
      </c>
      <c r="M848" s="51" t="s">
        <v>4752</v>
      </c>
      <c r="N848" s="78" t="s">
        <v>4753</v>
      </c>
      <c r="O848" s="25" t="s">
        <v>716</v>
      </c>
      <c r="P848" s="73" t="s">
        <v>379</v>
      </c>
      <c r="Q848" s="73" t="s">
        <v>379</v>
      </c>
      <c r="R848" s="73" t="s">
        <v>4773</v>
      </c>
      <c r="S848" s="73" t="s">
        <v>379</v>
      </c>
      <c r="T848" s="72" t="s">
        <v>275</v>
      </c>
      <c r="U848" s="121" t="s">
        <v>1952</v>
      </c>
      <c r="V848" s="72" t="s">
        <v>4755</v>
      </c>
      <c r="W848" s="73" t="s">
        <v>379</v>
      </c>
      <c r="X848" s="73" t="s">
        <v>4836</v>
      </c>
      <c r="Y848" s="73" t="s">
        <v>4837</v>
      </c>
      <c r="Z848" s="31" t="s">
        <v>6625</v>
      </c>
      <c r="AA848" s="31" t="s">
        <v>635</v>
      </c>
      <c r="AB848" s="91" t="s">
        <v>4758</v>
      </c>
      <c r="AC848" s="73" t="s">
        <v>1132</v>
      </c>
      <c r="AD848" s="98">
        <v>13277.591969999999</v>
      </c>
      <c r="AE848" s="72" t="s">
        <v>4759</v>
      </c>
      <c r="AF848" s="4">
        <v>15205.685618729098</v>
      </c>
      <c r="AG848" s="73" t="s">
        <v>4760</v>
      </c>
      <c r="AH848" s="73" t="s">
        <v>4761</v>
      </c>
      <c r="AI848" s="1" t="s">
        <v>3082</v>
      </c>
      <c r="AJ848" s="1" t="s">
        <v>379</v>
      </c>
    </row>
    <row r="849" spans="1:36" ht="126" customHeight="1" x14ac:dyDescent="0.2">
      <c r="A849" s="123">
        <v>851</v>
      </c>
      <c r="B849" s="130" t="s">
        <v>563</v>
      </c>
      <c r="C849" s="2" t="s">
        <v>4838</v>
      </c>
      <c r="D849" s="162"/>
      <c r="E849" s="108" t="s">
        <v>4839</v>
      </c>
      <c r="F849" s="179" t="s">
        <v>4748</v>
      </c>
      <c r="G849" s="75">
        <v>20</v>
      </c>
      <c r="H849" s="73" t="s">
        <v>1161</v>
      </c>
      <c r="I849" s="73" t="s">
        <v>4834</v>
      </c>
      <c r="J849" s="72" t="s">
        <v>1188</v>
      </c>
      <c r="K849" s="72" t="s">
        <v>4840</v>
      </c>
      <c r="L849" s="45">
        <v>29</v>
      </c>
      <c r="M849" s="51" t="s">
        <v>4752</v>
      </c>
      <c r="N849" s="78" t="s">
        <v>4753</v>
      </c>
      <c r="O849" s="25" t="s">
        <v>716</v>
      </c>
      <c r="P849" s="73" t="s">
        <v>379</v>
      </c>
      <c r="Q849" s="73" t="s">
        <v>379</v>
      </c>
      <c r="R849" s="73" t="s">
        <v>4773</v>
      </c>
      <c r="S849" s="73" t="s">
        <v>379</v>
      </c>
      <c r="T849" s="72" t="s">
        <v>275</v>
      </c>
      <c r="U849" s="121" t="s">
        <v>1952</v>
      </c>
      <c r="V849" s="72" t="s">
        <v>4755</v>
      </c>
      <c r="W849" s="73" t="s">
        <v>379</v>
      </c>
      <c r="X849" s="73" t="s">
        <v>4836</v>
      </c>
      <c r="Y849" s="73" t="s">
        <v>4841</v>
      </c>
      <c r="Z849" s="31" t="s">
        <v>6625</v>
      </c>
      <c r="AA849" s="31" t="s">
        <v>635</v>
      </c>
      <c r="AB849" s="91" t="s">
        <v>4758</v>
      </c>
      <c r="AC849" s="73" t="s">
        <v>1132</v>
      </c>
      <c r="AD849" s="98">
        <v>16300.167219999999</v>
      </c>
      <c r="AE849" s="72" t="s">
        <v>4759</v>
      </c>
      <c r="AF849" s="4">
        <v>19444.816053511706</v>
      </c>
      <c r="AG849" s="73" t="s">
        <v>4760</v>
      </c>
      <c r="AH849" s="73" t="s">
        <v>4761</v>
      </c>
      <c r="AI849" s="1" t="s">
        <v>3082</v>
      </c>
      <c r="AJ849" s="1" t="s">
        <v>379</v>
      </c>
    </row>
    <row r="850" spans="1:36" ht="126" customHeight="1" x14ac:dyDescent="0.2">
      <c r="A850" s="123">
        <v>852</v>
      </c>
      <c r="B850" s="125" t="s">
        <v>1151</v>
      </c>
      <c r="C850" s="2" t="s">
        <v>4877</v>
      </c>
      <c r="D850" s="161"/>
      <c r="E850" s="108" t="s">
        <v>4878</v>
      </c>
      <c r="F850" s="173" t="s">
        <v>4879</v>
      </c>
      <c r="G850" s="26">
        <v>4</v>
      </c>
      <c r="H850" s="25" t="s">
        <v>1161</v>
      </c>
      <c r="I850" s="25" t="s">
        <v>4880</v>
      </c>
      <c r="J850" s="25" t="s">
        <v>4843</v>
      </c>
      <c r="K850" s="25" t="s">
        <v>4844</v>
      </c>
      <c r="L850" s="45" t="s">
        <v>3676</v>
      </c>
      <c r="M850" s="51" t="s">
        <v>4881</v>
      </c>
      <c r="N850" s="58" t="s">
        <v>4845</v>
      </c>
      <c r="O850" s="25" t="s">
        <v>1709</v>
      </c>
      <c r="P850" s="25" t="s">
        <v>379</v>
      </c>
      <c r="Q850" s="25" t="s">
        <v>379</v>
      </c>
      <c r="R850" s="25" t="s">
        <v>3678</v>
      </c>
      <c r="S850" s="25" t="s">
        <v>4882</v>
      </c>
      <c r="T850" s="25" t="s">
        <v>4883</v>
      </c>
      <c r="U850" s="90" t="s">
        <v>4884</v>
      </c>
      <c r="V850" s="25" t="s">
        <v>4885</v>
      </c>
      <c r="W850" s="25" t="s">
        <v>4886</v>
      </c>
      <c r="X850" s="25" t="s">
        <v>4846</v>
      </c>
      <c r="Y850" s="25" t="s">
        <v>2615</v>
      </c>
      <c r="Z850" s="31" t="s">
        <v>6625</v>
      </c>
      <c r="AA850" s="31" t="s">
        <v>4847</v>
      </c>
      <c r="AB850" s="102" t="s">
        <v>4848</v>
      </c>
      <c r="AC850" s="25" t="s">
        <v>1132</v>
      </c>
      <c r="AD850" s="98">
        <v>4869.5652170000003</v>
      </c>
      <c r="AE850" s="25" t="s">
        <v>4849</v>
      </c>
      <c r="AF850" s="4" t="s">
        <v>5549</v>
      </c>
      <c r="AG850" s="25" t="s">
        <v>3679</v>
      </c>
      <c r="AH850" s="25" t="s">
        <v>174</v>
      </c>
      <c r="AI850" s="1" t="s">
        <v>3082</v>
      </c>
      <c r="AJ850" s="1" t="s">
        <v>379</v>
      </c>
    </row>
    <row r="851" spans="1:36" ht="126" customHeight="1" x14ac:dyDescent="0.2">
      <c r="A851" s="123">
        <v>853</v>
      </c>
      <c r="B851" s="125" t="s">
        <v>1151</v>
      </c>
      <c r="C851" s="2" t="s">
        <v>4887</v>
      </c>
      <c r="D851" s="161"/>
      <c r="E851" s="108" t="s">
        <v>4888</v>
      </c>
      <c r="F851" s="173" t="s">
        <v>4879</v>
      </c>
      <c r="G851" s="26">
        <v>5</v>
      </c>
      <c r="H851" s="25" t="s">
        <v>1161</v>
      </c>
      <c r="I851" s="25" t="s">
        <v>4889</v>
      </c>
      <c r="J851" s="25" t="s">
        <v>4843</v>
      </c>
      <c r="K851" s="25" t="s">
        <v>4850</v>
      </c>
      <c r="L851" s="45" t="s">
        <v>3683</v>
      </c>
      <c r="M851" s="51" t="s">
        <v>4881</v>
      </c>
      <c r="N851" s="58" t="s">
        <v>4851</v>
      </c>
      <c r="O851" s="25" t="s">
        <v>1709</v>
      </c>
      <c r="P851" s="25" t="s">
        <v>379</v>
      </c>
      <c r="Q851" s="25" t="s">
        <v>379</v>
      </c>
      <c r="R851" s="25" t="s">
        <v>3678</v>
      </c>
      <c r="S851" s="25" t="s">
        <v>4882</v>
      </c>
      <c r="T851" s="25" t="s">
        <v>4883</v>
      </c>
      <c r="U851" s="90" t="s">
        <v>4890</v>
      </c>
      <c r="V851" s="25" t="s">
        <v>4891</v>
      </c>
      <c r="W851" s="25" t="s">
        <v>4886</v>
      </c>
      <c r="X851" s="25" t="s">
        <v>4846</v>
      </c>
      <c r="Y851" s="25" t="s">
        <v>2616</v>
      </c>
      <c r="Z851" s="31" t="s">
        <v>6625</v>
      </c>
      <c r="AA851" s="31" t="s">
        <v>4847</v>
      </c>
      <c r="AB851" s="102" t="s">
        <v>4848</v>
      </c>
      <c r="AC851" s="25" t="s">
        <v>1132</v>
      </c>
      <c r="AD851" s="98">
        <v>4969.8996660000003</v>
      </c>
      <c r="AE851" s="25" t="s">
        <v>4849</v>
      </c>
      <c r="AF851" s="4" t="s">
        <v>5550</v>
      </c>
      <c r="AG851" s="25" t="s">
        <v>3679</v>
      </c>
      <c r="AH851" s="25" t="s">
        <v>174</v>
      </c>
      <c r="AI851" s="1" t="s">
        <v>3082</v>
      </c>
      <c r="AJ851" s="1" t="s">
        <v>379</v>
      </c>
    </row>
    <row r="852" spans="1:36" ht="126" customHeight="1" x14ac:dyDescent="0.2">
      <c r="A852" s="123">
        <v>854</v>
      </c>
      <c r="B852" s="125" t="s">
        <v>1151</v>
      </c>
      <c r="C852" s="2" t="s">
        <v>4892</v>
      </c>
      <c r="D852" s="161"/>
      <c r="E852" s="108" t="s">
        <v>4893</v>
      </c>
      <c r="F852" s="173" t="s">
        <v>4879</v>
      </c>
      <c r="G852" s="26">
        <v>6</v>
      </c>
      <c r="H852" s="25" t="s">
        <v>1161</v>
      </c>
      <c r="I852" s="25" t="s">
        <v>4894</v>
      </c>
      <c r="J852" s="25" t="s">
        <v>4852</v>
      </c>
      <c r="K852" s="25" t="s">
        <v>4853</v>
      </c>
      <c r="L852" s="45" t="s">
        <v>3687</v>
      </c>
      <c r="M852" s="51" t="s">
        <v>4881</v>
      </c>
      <c r="N852" s="58" t="s">
        <v>4854</v>
      </c>
      <c r="O852" s="25" t="s">
        <v>1709</v>
      </c>
      <c r="P852" s="25" t="s">
        <v>379</v>
      </c>
      <c r="Q852" s="25" t="s">
        <v>379</v>
      </c>
      <c r="R852" s="25" t="s">
        <v>3678</v>
      </c>
      <c r="S852" s="25" t="s">
        <v>4882</v>
      </c>
      <c r="T852" s="25" t="s">
        <v>4883</v>
      </c>
      <c r="U852" s="90" t="s">
        <v>4895</v>
      </c>
      <c r="V852" s="25" t="s">
        <v>4896</v>
      </c>
      <c r="W852" s="25" t="s">
        <v>4886</v>
      </c>
      <c r="X852" s="25" t="s">
        <v>4855</v>
      </c>
      <c r="Y852" s="25" t="s">
        <v>3688</v>
      </c>
      <c r="Z852" s="31" t="s">
        <v>6625</v>
      </c>
      <c r="AA852" s="31" t="s">
        <v>4847</v>
      </c>
      <c r="AB852" s="102" t="s">
        <v>4848</v>
      </c>
      <c r="AC852" s="25" t="s">
        <v>1132</v>
      </c>
      <c r="AD852" s="98">
        <v>5129.5986620000003</v>
      </c>
      <c r="AE852" s="25" t="s">
        <v>4849</v>
      </c>
      <c r="AF852" s="4" t="s">
        <v>5551</v>
      </c>
      <c r="AG852" s="25" t="s">
        <v>3679</v>
      </c>
      <c r="AH852" s="25" t="s">
        <v>174</v>
      </c>
      <c r="AI852" s="1" t="s">
        <v>3082</v>
      </c>
      <c r="AJ852" s="1" t="s">
        <v>379</v>
      </c>
    </row>
    <row r="853" spans="1:36" ht="126" customHeight="1" x14ac:dyDescent="0.2">
      <c r="A853" s="123">
        <v>855</v>
      </c>
      <c r="B853" s="125" t="s">
        <v>1151</v>
      </c>
      <c r="C853" s="2" t="s">
        <v>4897</v>
      </c>
      <c r="D853" s="161"/>
      <c r="E853" s="108" t="s">
        <v>4898</v>
      </c>
      <c r="F853" s="173" t="s">
        <v>4879</v>
      </c>
      <c r="G853" s="26">
        <v>8</v>
      </c>
      <c r="H853" s="25" t="s">
        <v>1161</v>
      </c>
      <c r="I853" s="25" t="s">
        <v>4899</v>
      </c>
      <c r="J853" s="25" t="s">
        <v>4857</v>
      </c>
      <c r="K853" s="25" t="s">
        <v>4858</v>
      </c>
      <c r="L853" s="45" t="s">
        <v>3691</v>
      </c>
      <c r="M853" s="51" t="s">
        <v>4881</v>
      </c>
      <c r="N853" s="58" t="s">
        <v>4859</v>
      </c>
      <c r="O853" s="25" t="s">
        <v>1709</v>
      </c>
      <c r="P853" s="25" t="s">
        <v>379</v>
      </c>
      <c r="Q853" s="25" t="s">
        <v>379</v>
      </c>
      <c r="R853" s="25" t="s">
        <v>3678</v>
      </c>
      <c r="S853" s="25" t="s">
        <v>4882</v>
      </c>
      <c r="T853" s="25" t="s">
        <v>4883</v>
      </c>
      <c r="U853" s="90" t="s">
        <v>4900</v>
      </c>
      <c r="V853" s="25" t="s">
        <v>4901</v>
      </c>
      <c r="W853" s="25" t="s">
        <v>4886</v>
      </c>
      <c r="X853" s="25" t="s">
        <v>4860</v>
      </c>
      <c r="Y853" s="25" t="s">
        <v>3693</v>
      </c>
      <c r="Z853" s="31" t="s">
        <v>6625</v>
      </c>
      <c r="AA853" s="31" t="s">
        <v>635</v>
      </c>
      <c r="AB853" s="102" t="s">
        <v>4848</v>
      </c>
      <c r="AC853" s="25" t="s">
        <v>1132</v>
      </c>
      <c r="AD853" s="98">
        <v>9270.0668900000001</v>
      </c>
      <c r="AE853" s="25" t="s">
        <v>4849</v>
      </c>
      <c r="AF853" s="4" t="s">
        <v>5552</v>
      </c>
      <c r="AG853" s="25" t="s">
        <v>3679</v>
      </c>
      <c r="AH853" s="25" t="s">
        <v>174</v>
      </c>
      <c r="AI853" s="1" t="s">
        <v>3082</v>
      </c>
      <c r="AJ853" s="1" t="s">
        <v>379</v>
      </c>
    </row>
    <row r="854" spans="1:36" ht="126" customHeight="1" x14ac:dyDescent="0.2">
      <c r="A854" s="123">
        <v>856</v>
      </c>
      <c r="B854" s="130" t="s">
        <v>1151</v>
      </c>
      <c r="C854" s="2" t="s">
        <v>4902</v>
      </c>
      <c r="D854" s="162"/>
      <c r="E854" s="108" t="s">
        <v>4903</v>
      </c>
      <c r="F854" s="179" t="s">
        <v>4879</v>
      </c>
      <c r="G854" s="75">
        <v>10</v>
      </c>
      <c r="H854" s="73" t="s">
        <v>1161</v>
      </c>
      <c r="I854" s="73" t="s">
        <v>4904</v>
      </c>
      <c r="J854" s="72" t="s">
        <v>4857</v>
      </c>
      <c r="K854" s="72" t="s">
        <v>4863</v>
      </c>
      <c r="L854" s="77" t="s">
        <v>3696</v>
      </c>
      <c r="M854" s="51" t="s">
        <v>4881</v>
      </c>
      <c r="N854" s="78" t="s">
        <v>4864</v>
      </c>
      <c r="O854" s="25" t="s">
        <v>1709</v>
      </c>
      <c r="P854" s="73" t="s">
        <v>379</v>
      </c>
      <c r="Q854" s="73" t="s">
        <v>379</v>
      </c>
      <c r="R854" s="73" t="s">
        <v>3678</v>
      </c>
      <c r="S854" s="73" t="s">
        <v>4882</v>
      </c>
      <c r="T854" s="72" t="s">
        <v>4883</v>
      </c>
      <c r="U854" s="121" t="s">
        <v>4905</v>
      </c>
      <c r="V854" s="72" t="s">
        <v>4906</v>
      </c>
      <c r="W854" s="73" t="s">
        <v>4886</v>
      </c>
      <c r="X854" s="73" t="s">
        <v>4865</v>
      </c>
      <c r="Y854" s="73" t="s">
        <v>3693</v>
      </c>
      <c r="Z854" s="31" t="s">
        <v>6625</v>
      </c>
      <c r="AA854" s="31" t="s">
        <v>635</v>
      </c>
      <c r="AB854" s="91" t="s">
        <v>4848</v>
      </c>
      <c r="AC854" s="73" t="s">
        <v>1132</v>
      </c>
      <c r="AD854" s="98">
        <v>9439.7993310000002</v>
      </c>
      <c r="AE854" s="72" t="s">
        <v>4861</v>
      </c>
      <c r="AF854" s="4" t="s">
        <v>5553</v>
      </c>
      <c r="AG854" s="73" t="s">
        <v>3679</v>
      </c>
      <c r="AH854" s="73" t="s">
        <v>174</v>
      </c>
      <c r="AI854" s="1" t="s">
        <v>3082</v>
      </c>
      <c r="AJ854" s="1" t="s">
        <v>379</v>
      </c>
    </row>
    <row r="855" spans="1:36" ht="126" customHeight="1" x14ac:dyDescent="0.2">
      <c r="A855" s="123">
        <v>857</v>
      </c>
      <c r="B855" s="130" t="s">
        <v>1151</v>
      </c>
      <c r="C855" s="2" t="s">
        <v>4907</v>
      </c>
      <c r="D855" s="162"/>
      <c r="E855" s="108" t="s">
        <v>4908</v>
      </c>
      <c r="F855" s="179" t="s">
        <v>4879</v>
      </c>
      <c r="G855" s="75">
        <v>12</v>
      </c>
      <c r="H855" s="73" t="s">
        <v>1161</v>
      </c>
      <c r="I855" s="73" t="s">
        <v>4909</v>
      </c>
      <c r="J855" s="72" t="s">
        <v>4910</v>
      </c>
      <c r="K855" s="72" t="s">
        <v>4867</v>
      </c>
      <c r="L855" s="77" t="s">
        <v>3700</v>
      </c>
      <c r="M855" s="51" t="s">
        <v>4881</v>
      </c>
      <c r="N855" s="78" t="s">
        <v>3701</v>
      </c>
      <c r="O855" s="25" t="s">
        <v>1709</v>
      </c>
      <c r="P855" s="73" t="s">
        <v>379</v>
      </c>
      <c r="Q855" s="73" t="s">
        <v>379</v>
      </c>
      <c r="R855" s="73" t="s">
        <v>3678</v>
      </c>
      <c r="S855" s="73" t="s">
        <v>4882</v>
      </c>
      <c r="T855" s="72" t="s">
        <v>4883</v>
      </c>
      <c r="U855" s="121" t="s">
        <v>4911</v>
      </c>
      <c r="V855" s="72" t="s">
        <v>4912</v>
      </c>
      <c r="W855" s="73" t="s">
        <v>4886</v>
      </c>
      <c r="X855" s="73" t="s">
        <v>4868</v>
      </c>
      <c r="Y855" s="73" t="s">
        <v>3693</v>
      </c>
      <c r="Z855" s="31" t="s">
        <v>6625</v>
      </c>
      <c r="AA855" s="31" t="s">
        <v>635</v>
      </c>
      <c r="AB855" s="91" t="s">
        <v>4848</v>
      </c>
      <c r="AC855" s="73" t="s">
        <v>1132</v>
      </c>
      <c r="AD855" s="98">
        <v>9770.0668900000001</v>
      </c>
      <c r="AE855" s="72" t="s">
        <v>4861</v>
      </c>
      <c r="AF855" s="4" t="s">
        <v>5554</v>
      </c>
      <c r="AG855" s="73" t="s">
        <v>3679</v>
      </c>
      <c r="AH855" s="73" t="s">
        <v>174</v>
      </c>
      <c r="AI855" s="1" t="s">
        <v>3082</v>
      </c>
      <c r="AJ855" s="1" t="s">
        <v>379</v>
      </c>
    </row>
    <row r="856" spans="1:36" ht="126" customHeight="1" x14ac:dyDescent="0.2">
      <c r="A856" s="123">
        <v>858</v>
      </c>
      <c r="B856" s="130" t="s">
        <v>1151</v>
      </c>
      <c r="C856" s="2" t="s">
        <v>4913</v>
      </c>
      <c r="D856" s="162"/>
      <c r="E856" s="108" t="s">
        <v>4914</v>
      </c>
      <c r="F856" s="179" t="s">
        <v>4879</v>
      </c>
      <c r="G856" s="75">
        <v>15</v>
      </c>
      <c r="H856" s="73" t="s">
        <v>1161</v>
      </c>
      <c r="I856" s="73" t="s">
        <v>4915</v>
      </c>
      <c r="J856" s="72" t="s">
        <v>4916</v>
      </c>
      <c r="K856" s="72" t="s">
        <v>4870</v>
      </c>
      <c r="L856" s="77" t="s">
        <v>3704</v>
      </c>
      <c r="M856" s="51" t="s">
        <v>4881</v>
      </c>
      <c r="N856" s="78" t="s">
        <v>3705</v>
      </c>
      <c r="O856" s="25" t="s">
        <v>1709</v>
      </c>
      <c r="P856" s="73" t="s">
        <v>379</v>
      </c>
      <c r="Q856" s="73" t="s">
        <v>379</v>
      </c>
      <c r="R856" s="73" t="s">
        <v>3678</v>
      </c>
      <c r="S856" s="73" t="s">
        <v>4882</v>
      </c>
      <c r="T856" s="72" t="s">
        <v>4883</v>
      </c>
      <c r="U856" s="121" t="s">
        <v>4917</v>
      </c>
      <c r="V856" s="72" t="s">
        <v>4918</v>
      </c>
      <c r="W856" s="73" t="s">
        <v>4886</v>
      </c>
      <c r="X856" s="73" t="s">
        <v>4871</v>
      </c>
      <c r="Y856" s="73" t="s">
        <v>3706</v>
      </c>
      <c r="Z856" s="31" t="s">
        <v>6625</v>
      </c>
      <c r="AA856" s="31" t="s">
        <v>635</v>
      </c>
      <c r="AB856" s="91" t="s">
        <v>4848</v>
      </c>
      <c r="AC856" s="73" t="s">
        <v>1132</v>
      </c>
      <c r="AD856" s="98">
        <v>13560.20067</v>
      </c>
      <c r="AE856" s="72" t="s">
        <v>4861</v>
      </c>
      <c r="AF856" s="4" t="s">
        <v>5555</v>
      </c>
      <c r="AG856" s="73" t="s">
        <v>3679</v>
      </c>
      <c r="AH856" s="73" t="s">
        <v>174</v>
      </c>
      <c r="AI856" s="1" t="s">
        <v>3082</v>
      </c>
      <c r="AJ856" s="1" t="s">
        <v>379</v>
      </c>
    </row>
    <row r="857" spans="1:36" ht="126" customHeight="1" x14ac:dyDescent="0.2">
      <c r="A857" s="123">
        <v>859</v>
      </c>
      <c r="B857" s="130" t="s">
        <v>1151</v>
      </c>
      <c r="C857" s="2" t="s">
        <v>4919</v>
      </c>
      <c r="D857" s="162"/>
      <c r="E857" s="108" t="s">
        <v>4920</v>
      </c>
      <c r="F857" s="179" t="s">
        <v>4879</v>
      </c>
      <c r="G857" s="75">
        <v>18</v>
      </c>
      <c r="H857" s="73" t="s">
        <v>1161</v>
      </c>
      <c r="I857" s="73" t="s">
        <v>4921</v>
      </c>
      <c r="J857" s="72" t="s">
        <v>4910</v>
      </c>
      <c r="K857" s="72" t="s">
        <v>4873</v>
      </c>
      <c r="L857" s="77" t="s">
        <v>3709</v>
      </c>
      <c r="M857" s="51" t="s">
        <v>4881</v>
      </c>
      <c r="N857" s="78" t="s">
        <v>3710</v>
      </c>
      <c r="O857" s="25" t="s">
        <v>1709</v>
      </c>
      <c r="P857" s="73" t="s">
        <v>379</v>
      </c>
      <c r="Q857" s="73" t="s">
        <v>379</v>
      </c>
      <c r="R857" s="73" t="s">
        <v>3678</v>
      </c>
      <c r="S857" s="73" t="s">
        <v>4882</v>
      </c>
      <c r="T857" s="72" t="s">
        <v>4883</v>
      </c>
      <c r="U857" s="121" t="s">
        <v>4922</v>
      </c>
      <c r="V857" s="72" t="s">
        <v>4923</v>
      </c>
      <c r="W857" s="73" t="s">
        <v>4886</v>
      </c>
      <c r="X857" s="73" t="s">
        <v>4874</v>
      </c>
      <c r="Y857" s="73" t="s">
        <v>3612</v>
      </c>
      <c r="Z857" s="31" t="s">
        <v>6625</v>
      </c>
      <c r="AA857" s="31" t="s">
        <v>635</v>
      </c>
      <c r="AB857" s="91" t="s">
        <v>4848</v>
      </c>
      <c r="AC857" s="73" t="s">
        <v>1132</v>
      </c>
      <c r="AD857" s="98">
        <v>14060.20067</v>
      </c>
      <c r="AE857" s="72" t="s">
        <v>4861</v>
      </c>
      <c r="AF857" s="4" t="s">
        <v>5556</v>
      </c>
      <c r="AG857" s="73" t="s">
        <v>3679</v>
      </c>
      <c r="AH857" s="73" t="s">
        <v>174</v>
      </c>
      <c r="AI857" s="1" t="s">
        <v>3082</v>
      </c>
      <c r="AJ857" s="1" t="s">
        <v>379</v>
      </c>
    </row>
    <row r="858" spans="1:36" ht="126" customHeight="1" x14ac:dyDescent="0.2">
      <c r="A858" s="123">
        <v>860</v>
      </c>
      <c r="B858" s="130" t="s">
        <v>1151</v>
      </c>
      <c r="C858" s="2" t="s">
        <v>4924</v>
      </c>
      <c r="D858" s="162"/>
      <c r="E858" s="108" t="s">
        <v>4925</v>
      </c>
      <c r="F858" s="179" t="s">
        <v>4879</v>
      </c>
      <c r="G858" s="75">
        <v>20</v>
      </c>
      <c r="H858" s="73" t="s">
        <v>1161</v>
      </c>
      <c r="I858" s="73" t="s">
        <v>4926</v>
      </c>
      <c r="J858" s="72" t="s">
        <v>4910</v>
      </c>
      <c r="K858" s="72" t="s">
        <v>4876</v>
      </c>
      <c r="L858" s="77" t="s">
        <v>3713</v>
      </c>
      <c r="M858" s="51" t="s">
        <v>4881</v>
      </c>
      <c r="N858" s="78" t="s">
        <v>3714</v>
      </c>
      <c r="O858" s="25" t="s">
        <v>1709</v>
      </c>
      <c r="P858" s="73" t="s">
        <v>379</v>
      </c>
      <c r="Q858" s="73" t="s">
        <v>379</v>
      </c>
      <c r="R858" s="73" t="s">
        <v>3678</v>
      </c>
      <c r="S858" s="73" t="s">
        <v>4882</v>
      </c>
      <c r="T858" s="72" t="s">
        <v>4883</v>
      </c>
      <c r="U858" s="121" t="s">
        <v>4927</v>
      </c>
      <c r="V858" s="72" t="s">
        <v>4928</v>
      </c>
      <c r="W858" s="73" t="s">
        <v>4886</v>
      </c>
      <c r="X858" s="73" t="s">
        <v>4874</v>
      </c>
      <c r="Y858" s="73" t="s">
        <v>3693</v>
      </c>
      <c r="Z858" s="31" t="s">
        <v>6625</v>
      </c>
      <c r="AA858" s="31" t="s">
        <v>635</v>
      </c>
      <c r="AB858" s="91" t="s">
        <v>4848</v>
      </c>
      <c r="AC858" s="73" t="s">
        <v>1132</v>
      </c>
      <c r="AD858" s="98">
        <v>21129.59866</v>
      </c>
      <c r="AE858" s="72" t="s">
        <v>4861</v>
      </c>
      <c r="AF858" s="4" t="s">
        <v>5557</v>
      </c>
      <c r="AG858" s="73" t="s">
        <v>3679</v>
      </c>
      <c r="AH858" s="73" t="s">
        <v>174</v>
      </c>
      <c r="AI858" s="1" t="s">
        <v>3082</v>
      </c>
      <c r="AJ858" s="1" t="s">
        <v>379</v>
      </c>
    </row>
    <row r="859" spans="1:36" ht="126" customHeight="1" x14ac:dyDescent="0.2">
      <c r="A859" s="123">
        <v>861</v>
      </c>
      <c r="B859" s="130" t="s">
        <v>4929</v>
      </c>
      <c r="C859" s="2" t="s">
        <v>4930</v>
      </c>
      <c r="D859" s="166"/>
      <c r="E859" s="108" t="s">
        <v>4931</v>
      </c>
      <c r="F859" s="180" t="s">
        <v>4932</v>
      </c>
      <c r="G859" s="85">
        <v>5</v>
      </c>
      <c r="H859" s="83" t="s">
        <v>1161</v>
      </c>
      <c r="I859" s="84" t="s">
        <v>4933</v>
      </c>
      <c r="J859" s="84" t="s">
        <v>3139</v>
      </c>
      <c r="K859" s="84" t="s">
        <v>4934</v>
      </c>
      <c r="L859" s="86" t="s">
        <v>4935</v>
      </c>
      <c r="M859" s="83">
        <v>-220</v>
      </c>
      <c r="N859" s="84" t="s">
        <v>1217</v>
      </c>
      <c r="O859" s="83" t="s">
        <v>4936</v>
      </c>
      <c r="P859" s="83" t="s">
        <v>379</v>
      </c>
      <c r="Q859" s="83" t="s">
        <v>379</v>
      </c>
      <c r="R859" s="83" t="s">
        <v>4937</v>
      </c>
      <c r="S859" s="84" t="s">
        <v>555</v>
      </c>
      <c r="T859" s="83" t="s">
        <v>632</v>
      </c>
      <c r="U859" s="122" t="s">
        <v>4938</v>
      </c>
      <c r="V859" s="84" t="s">
        <v>4939</v>
      </c>
      <c r="W859" s="84" t="s">
        <v>322</v>
      </c>
      <c r="X859" s="84" t="s">
        <v>379</v>
      </c>
      <c r="Y859" s="83" t="s">
        <v>4940</v>
      </c>
      <c r="Z859" s="31" t="s">
        <v>6625</v>
      </c>
      <c r="AA859" s="31" t="s">
        <v>1436</v>
      </c>
      <c r="AB859" s="91" t="s">
        <v>4941</v>
      </c>
      <c r="AC859" s="83" t="s">
        <v>4360</v>
      </c>
      <c r="AD859" s="98">
        <v>9800</v>
      </c>
      <c r="AE859" s="103" t="s">
        <v>1508</v>
      </c>
      <c r="AF859" s="4">
        <v>11411</v>
      </c>
      <c r="AG859" s="83" t="s">
        <v>4942</v>
      </c>
      <c r="AH859" s="83" t="s">
        <v>4943</v>
      </c>
      <c r="AI859" s="1" t="s">
        <v>3082</v>
      </c>
      <c r="AJ859" s="1" t="s">
        <v>379</v>
      </c>
    </row>
    <row r="860" spans="1:36" ht="126" customHeight="1" x14ac:dyDescent="0.2">
      <c r="A860" s="123">
        <v>862</v>
      </c>
      <c r="B860" s="130" t="s">
        <v>4929</v>
      </c>
      <c r="C860" s="2" t="s">
        <v>4944</v>
      </c>
      <c r="D860" s="166"/>
      <c r="E860" s="108" t="s">
        <v>4970</v>
      </c>
      <c r="F860" s="180" t="s">
        <v>4932</v>
      </c>
      <c r="G860" s="85">
        <v>6</v>
      </c>
      <c r="H860" s="83" t="s">
        <v>1161</v>
      </c>
      <c r="I860" s="84" t="s">
        <v>4933</v>
      </c>
      <c r="J860" s="84" t="s">
        <v>3139</v>
      </c>
      <c r="K860" s="84" t="s">
        <v>4945</v>
      </c>
      <c r="L860" s="83" t="s">
        <v>847</v>
      </c>
      <c r="M860" s="83">
        <v>-220</v>
      </c>
      <c r="N860" s="84" t="s">
        <v>1217</v>
      </c>
      <c r="O860" s="83" t="s">
        <v>4936</v>
      </c>
      <c r="P860" s="83" t="s">
        <v>379</v>
      </c>
      <c r="Q860" s="83" t="s">
        <v>379</v>
      </c>
      <c r="R860" s="83" t="s">
        <v>4937</v>
      </c>
      <c r="S860" s="84" t="s">
        <v>555</v>
      </c>
      <c r="T860" s="83" t="s">
        <v>632</v>
      </c>
      <c r="U860" s="122" t="s">
        <v>4946</v>
      </c>
      <c r="V860" s="84" t="s">
        <v>4947</v>
      </c>
      <c r="W860" s="84" t="s">
        <v>322</v>
      </c>
      <c r="X860" s="84" t="s">
        <v>379</v>
      </c>
      <c r="Y860" s="83" t="s">
        <v>4940</v>
      </c>
      <c r="Z860" s="31" t="s">
        <v>6625</v>
      </c>
      <c r="AA860" s="31" t="s">
        <v>1436</v>
      </c>
      <c r="AB860" s="91" t="s">
        <v>4941</v>
      </c>
      <c r="AC860" s="83" t="s">
        <v>4360</v>
      </c>
      <c r="AD860" s="98">
        <v>10400</v>
      </c>
      <c r="AE860" s="103" t="s">
        <v>1508</v>
      </c>
      <c r="AF860" s="4">
        <v>12111</v>
      </c>
      <c r="AG860" s="83" t="s">
        <v>4942</v>
      </c>
      <c r="AH860" s="83" t="s">
        <v>4943</v>
      </c>
      <c r="AI860" s="1" t="s">
        <v>3082</v>
      </c>
      <c r="AJ860" s="1" t="s">
        <v>379</v>
      </c>
    </row>
    <row r="861" spans="1:36" ht="126" customHeight="1" x14ac:dyDescent="0.2">
      <c r="A861" s="123">
        <v>863</v>
      </c>
      <c r="B861" s="130" t="s">
        <v>4929</v>
      </c>
      <c r="C861" s="2" t="s">
        <v>4948</v>
      </c>
      <c r="D861" s="166"/>
      <c r="E861" s="108" t="s">
        <v>4949</v>
      </c>
      <c r="F861" s="180" t="s">
        <v>4932</v>
      </c>
      <c r="G861" s="85">
        <v>7</v>
      </c>
      <c r="H861" s="83" t="s">
        <v>1161</v>
      </c>
      <c r="I861" s="84" t="s">
        <v>4933</v>
      </c>
      <c r="J861" s="84" t="s">
        <v>3139</v>
      </c>
      <c r="K861" s="84" t="s">
        <v>4950</v>
      </c>
      <c r="L861" s="83" t="s">
        <v>211</v>
      </c>
      <c r="M861" s="83">
        <v>-220</v>
      </c>
      <c r="N861" s="84" t="s">
        <v>1217</v>
      </c>
      <c r="O861" s="83" t="s">
        <v>4936</v>
      </c>
      <c r="P861" s="83" t="s">
        <v>379</v>
      </c>
      <c r="Q861" s="83" t="s">
        <v>379</v>
      </c>
      <c r="R861" s="83" t="s">
        <v>4937</v>
      </c>
      <c r="S861" s="84" t="s">
        <v>555</v>
      </c>
      <c r="T861" s="83" t="s">
        <v>632</v>
      </c>
      <c r="U861" s="122" t="s">
        <v>4951</v>
      </c>
      <c r="V861" s="84" t="s">
        <v>4952</v>
      </c>
      <c r="W861" s="84" t="s">
        <v>322</v>
      </c>
      <c r="X861" s="84" t="s">
        <v>379</v>
      </c>
      <c r="Y861" s="83" t="s">
        <v>4940</v>
      </c>
      <c r="Z861" s="31" t="s">
        <v>6625</v>
      </c>
      <c r="AA861" s="31" t="s">
        <v>1436</v>
      </c>
      <c r="AB861" s="91" t="s">
        <v>4941</v>
      </c>
      <c r="AC861" s="83" t="s">
        <v>4360</v>
      </c>
      <c r="AD861" s="98">
        <v>11000</v>
      </c>
      <c r="AE861" s="103" t="s">
        <v>1508</v>
      </c>
      <c r="AF861" s="4">
        <v>12796</v>
      </c>
      <c r="AG861" s="83" t="s">
        <v>4942</v>
      </c>
      <c r="AH861" s="83" t="s">
        <v>4943</v>
      </c>
      <c r="AI861" s="1" t="s">
        <v>3082</v>
      </c>
      <c r="AJ861" s="1" t="s">
        <v>379</v>
      </c>
    </row>
    <row r="862" spans="1:36" ht="126" customHeight="1" x14ac:dyDescent="0.2">
      <c r="A862" s="123">
        <v>864</v>
      </c>
      <c r="B862" s="130" t="s">
        <v>4929</v>
      </c>
      <c r="C862" s="2" t="s">
        <v>4953</v>
      </c>
      <c r="D862" s="166"/>
      <c r="E862" s="108" t="s">
        <v>4954</v>
      </c>
      <c r="F862" s="180" t="s">
        <v>4932</v>
      </c>
      <c r="G862" s="85">
        <v>10</v>
      </c>
      <c r="H862" s="83" t="s">
        <v>1161</v>
      </c>
      <c r="I862" s="84" t="s">
        <v>4933</v>
      </c>
      <c r="J862" s="84" t="s">
        <v>3139</v>
      </c>
      <c r="K862" s="84" t="s">
        <v>4955</v>
      </c>
      <c r="L862" s="83" t="s">
        <v>2449</v>
      </c>
      <c r="M862" s="83">
        <v>-220</v>
      </c>
      <c r="N862" s="84" t="s">
        <v>1217</v>
      </c>
      <c r="O862" s="83" t="s">
        <v>4936</v>
      </c>
      <c r="P862" s="83" t="s">
        <v>379</v>
      </c>
      <c r="Q862" s="83" t="s">
        <v>379</v>
      </c>
      <c r="R862" s="83" t="s">
        <v>4937</v>
      </c>
      <c r="S862" s="84" t="s">
        <v>555</v>
      </c>
      <c r="T862" s="83" t="s">
        <v>632</v>
      </c>
      <c r="U862" s="122" t="s">
        <v>4956</v>
      </c>
      <c r="V862" s="84" t="s">
        <v>4957</v>
      </c>
      <c r="W862" s="84" t="s">
        <v>322</v>
      </c>
      <c r="X862" s="84" t="s">
        <v>379</v>
      </c>
      <c r="Y862" s="83" t="s">
        <v>4940</v>
      </c>
      <c r="Z862" s="31" t="s">
        <v>6625</v>
      </c>
      <c r="AA862" s="31" t="s">
        <v>1436</v>
      </c>
      <c r="AB862" s="91" t="s">
        <v>4958</v>
      </c>
      <c r="AC862" s="83" t="s">
        <v>4360</v>
      </c>
      <c r="AD862" s="98">
        <v>11900</v>
      </c>
      <c r="AE862" s="103" t="s">
        <v>1508</v>
      </c>
      <c r="AF862" s="4">
        <v>14317.000000000002</v>
      </c>
      <c r="AG862" s="83" t="s">
        <v>4942</v>
      </c>
      <c r="AH862" s="83" t="s">
        <v>4943</v>
      </c>
      <c r="AI862" s="1" t="s">
        <v>3082</v>
      </c>
      <c r="AJ862" s="1" t="s">
        <v>379</v>
      </c>
    </row>
    <row r="863" spans="1:36" ht="126" customHeight="1" x14ac:dyDescent="0.2">
      <c r="A863" s="123">
        <v>865</v>
      </c>
      <c r="B863" s="130" t="s">
        <v>4929</v>
      </c>
      <c r="C863" s="2" t="s">
        <v>4959</v>
      </c>
      <c r="D863" s="166"/>
      <c r="E863" s="108" t="s">
        <v>4960</v>
      </c>
      <c r="F863" s="180" t="s">
        <v>4932</v>
      </c>
      <c r="G863" s="85">
        <v>5</v>
      </c>
      <c r="H863" s="83" t="s">
        <v>1161</v>
      </c>
      <c r="I863" s="84" t="s">
        <v>4961</v>
      </c>
      <c r="J863" s="84" t="s">
        <v>4962</v>
      </c>
      <c r="K863" s="84" t="s">
        <v>4963</v>
      </c>
      <c r="L863" s="83" t="s">
        <v>2437</v>
      </c>
      <c r="M863" s="83">
        <v>-199</v>
      </c>
      <c r="N863" s="84" t="s">
        <v>1217</v>
      </c>
      <c r="O863" s="83" t="s">
        <v>4936</v>
      </c>
      <c r="P863" s="83" t="s">
        <v>379</v>
      </c>
      <c r="Q863" s="83" t="s">
        <v>379</v>
      </c>
      <c r="R863" s="83" t="s">
        <v>4937</v>
      </c>
      <c r="S863" s="84" t="s">
        <v>555</v>
      </c>
      <c r="T863" s="83" t="s">
        <v>632</v>
      </c>
      <c r="U863" s="122" t="s">
        <v>4938</v>
      </c>
      <c r="V863" s="84" t="s">
        <v>4964</v>
      </c>
      <c r="W863" s="84" t="s">
        <v>322</v>
      </c>
      <c r="X863" s="84" t="s">
        <v>379</v>
      </c>
      <c r="Y863" s="83" t="s">
        <v>4940</v>
      </c>
      <c r="Z863" s="31" t="s">
        <v>6625</v>
      </c>
      <c r="AA863" s="31" t="s">
        <v>1436</v>
      </c>
      <c r="AB863" s="91" t="s">
        <v>4965</v>
      </c>
      <c r="AC863" s="83" t="s">
        <v>4360</v>
      </c>
      <c r="AD863" s="98">
        <v>15100</v>
      </c>
      <c r="AE863" s="103" t="s">
        <v>1508</v>
      </c>
      <c r="AF863" s="4">
        <v>16711</v>
      </c>
      <c r="AG863" s="83" t="s">
        <v>4966</v>
      </c>
      <c r="AH863" s="83" t="s">
        <v>4943</v>
      </c>
      <c r="AI863" s="1" t="s">
        <v>3082</v>
      </c>
      <c r="AJ863" s="1" t="s">
        <v>379</v>
      </c>
    </row>
    <row r="864" spans="1:36" ht="126" customHeight="1" x14ac:dyDescent="0.2">
      <c r="A864" s="123">
        <v>866</v>
      </c>
      <c r="B864" s="130" t="s">
        <v>4929</v>
      </c>
      <c r="C864" s="2" t="s">
        <v>4967</v>
      </c>
      <c r="D864" s="166"/>
      <c r="E864" s="108" t="s">
        <v>4968</v>
      </c>
      <c r="F864" s="180" t="s">
        <v>4932</v>
      </c>
      <c r="G864" s="85">
        <v>6</v>
      </c>
      <c r="H864" s="83" t="s">
        <v>1161</v>
      </c>
      <c r="I864" s="84" t="s">
        <v>4961</v>
      </c>
      <c r="J864" s="84" t="s">
        <v>4962</v>
      </c>
      <c r="K864" s="84" t="s">
        <v>4969</v>
      </c>
      <c r="L864" s="83" t="s">
        <v>847</v>
      </c>
      <c r="M864" s="83">
        <v>-199</v>
      </c>
      <c r="N864" s="84" t="s">
        <v>1217</v>
      </c>
      <c r="O864" s="83" t="s">
        <v>4936</v>
      </c>
      <c r="P864" s="83" t="s">
        <v>379</v>
      </c>
      <c r="Q864" s="83" t="s">
        <v>379</v>
      </c>
      <c r="R864" s="83" t="s">
        <v>4937</v>
      </c>
      <c r="S864" s="84" t="s">
        <v>555</v>
      </c>
      <c r="T864" s="83" t="s">
        <v>632</v>
      </c>
      <c r="U864" s="122" t="s">
        <v>4938</v>
      </c>
      <c r="V864" s="84" t="s">
        <v>4964</v>
      </c>
      <c r="W864" s="84" t="s">
        <v>322</v>
      </c>
      <c r="X864" s="84" t="s">
        <v>379</v>
      </c>
      <c r="Y864" s="83" t="s">
        <v>4940</v>
      </c>
      <c r="Z864" s="31" t="s">
        <v>6625</v>
      </c>
      <c r="AA864" s="31" t="s">
        <v>1436</v>
      </c>
      <c r="AB864" s="91" t="s">
        <v>4965</v>
      </c>
      <c r="AC864" s="83" t="s">
        <v>4360</v>
      </c>
      <c r="AD864" s="98">
        <v>16600</v>
      </c>
      <c r="AE864" s="103" t="s">
        <v>1508</v>
      </c>
      <c r="AF864" s="4">
        <v>18328</v>
      </c>
      <c r="AG864" s="83" t="s">
        <v>4966</v>
      </c>
      <c r="AH864" s="83" t="s">
        <v>4943</v>
      </c>
      <c r="AI864" s="1" t="s">
        <v>3082</v>
      </c>
      <c r="AJ864" s="1" t="s">
        <v>379</v>
      </c>
    </row>
    <row r="865" spans="1:36" ht="126" customHeight="1" x14ac:dyDescent="0.2">
      <c r="A865" s="123">
        <v>867</v>
      </c>
      <c r="B865" s="3" t="s">
        <v>4971</v>
      </c>
      <c r="C865" s="92" t="s">
        <v>4982</v>
      </c>
      <c r="D865" s="145"/>
      <c r="E865" s="108" t="s">
        <v>4983</v>
      </c>
      <c r="F865" s="168" t="s">
        <v>4984</v>
      </c>
      <c r="G865" s="22">
        <v>3</v>
      </c>
      <c r="H865" s="1" t="s">
        <v>708</v>
      </c>
      <c r="I865" s="84" t="s">
        <v>4985</v>
      </c>
      <c r="J865" s="84" t="s">
        <v>4975</v>
      </c>
      <c r="K865" s="1" t="s">
        <v>4986</v>
      </c>
      <c r="L865" s="1" t="s">
        <v>4987</v>
      </c>
      <c r="M865" s="1" t="s">
        <v>4978</v>
      </c>
      <c r="N865" s="1" t="s">
        <v>379</v>
      </c>
      <c r="O865" s="1" t="s">
        <v>285</v>
      </c>
      <c r="P865" s="1" t="s">
        <v>379</v>
      </c>
      <c r="Q865" s="1" t="s">
        <v>379</v>
      </c>
      <c r="R865" s="1" t="s">
        <v>4979</v>
      </c>
      <c r="S865" s="67" t="s">
        <v>1508</v>
      </c>
      <c r="T865" s="1" t="s">
        <v>275</v>
      </c>
      <c r="U865" s="89" t="s">
        <v>379</v>
      </c>
      <c r="V865" s="1" t="s">
        <v>379</v>
      </c>
      <c r="W865" s="1" t="s">
        <v>379</v>
      </c>
      <c r="X865" s="1" t="s">
        <v>4980</v>
      </c>
      <c r="Y865" s="1" t="s">
        <v>957</v>
      </c>
      <c r="Z865" s="31" t="s">
        <v>6625</v>
      </c>
      <c r="AA865" s="31" t="s">
        <v>1436</v>
      </c>
      <c r="AB865" s="102" t="s">
        <v>5115</v>
      </c>
      <c r="AC865" s="1" t="s">
        <v>4360</v>
      </c>
      <c r="AD865" s="98">
        <v>8159.6989970000004</v>
      </c>
      <c r="AE865" s="1" t="s">
        <v>4981</v>
      </c>
      <c r="AF865" s="4">
        <v>9659.6989966555193</v>
      </c>
      <c r="AG865" s="1" t="s">
        <v>1508</v>
      </c>
      <c r="AH865" s="1" t="s">
        <v>159</v>
      </c>
      <c r="AI865" s="1" t="s">
        <v>3082</v>
      </c>
      <c r="AJ865" s="1" t="s">
        <v>379</v>
      </c>
    </row>
    <row r="866" spans="1:36" ht="126" customHeight="1" x14ac:dyDescent="0.2">
      <c r="A866" s="123">
        <v>868</v>
      </c>
      <c r="B866" s="3" t="s">
        <v>4971</v>
      </c>
      <c r="C866" s="92" t="s">
        <v>4988</v>
      </c>
      <c r="D866" s="145"/>
      <c r="E866" s="108" t="s">
        <v>4989</v>
      </c>
      <c r="F866" s="168" t="s">
        <v>4984</v>
      </c>
      <c r="G866" s="22">
        <v>4</v>
      </c>
      <c r="H866" s="1" t="s">
        <v>708</v>
      </c>
      <c r="I866" s="84" t="s">
        <v>4990</v>
      </c>
      <c r="J866" s="84" t="s">
        <v>4975</v>
      </c>
      <c r="K866" s="1" t="s">
        <v>4991</v>
      </c>
      <c r="L866" s="1" t="s">
        <v>4992</v>
      </c>
      <c r="M866" s="1" t="s">
        <v>4978</v>
      </c>
      <c r="N866" s="1" t="s">
        <v>379</v>
      </c>
      <c r="O866" s="1" t="s">
        <v>285</v>
      </c>
      <c r="P866" s="1" t="s">
        <v>379</v>
      </c>
      <c r="Q866" s="1" t="s">
        <v>379</v>
      </c>
      <c r="R866" s="1" t="s">
        <v>4979</v>
      </c>
      <c r="S866" s="67" t="s">
        <v>1508</v>
      </c>
      <c r="T866" s="1" t="s">
        <v>275</v>
      </c>
      <c r="U866" s="89" t="s">
        <v>379</v>
      </c>
      <c r="V866" s="1" t="s">
        <v>379</v>
      </c>
      <c r="W866" s="1" t="s">
        <v>379</v>
      </c>
      <c r="X866" s="1" t="s">
        <v>4980</v>
      </c>
      <c r="Y866" s="1" t="s">
        <v>957</v>
      </c>
      <c r="Z866" s="31" t="s">
        <v>6625</v>
      </c>
      <c r="AA866" s="31" t="s">
        <v>1436</v>
      </c>
      <c r="AB866" s="102" t="s">
        <v>5115</v>
      </c>
      <c r="AC866" s="1" t="s">
        <v>4360</v>
      </c>
      <c r="AD866" s="98">
        <v>8600.3344479999996</v>
      </c>
      <c r="AE866" s="1" t="s">
        <v>4981</v>
      </c>
      <c r="AF866" s="4">
        <v>10100.334448160536</v>
      </c>
      <c r="AG866" s="1" t="s">
        <v>1508</v>
      </c>
      <c r="AH866" s="1" t="s">
        <v>159</v>
      </c>
      <c r="AI866" s="1" t="s">
        <v>3082</v>
      </c>
      <c r="AJ866" s="1" t="s">
        <v>379</v>
      </c>
    </row>
    <row r="867" spans="1:36" ht="126" customHeight="1" x14ac:dyDescent="0.2">
      <c r="A867" s="123">
        <v>869</v>
      </c>
      <c r="B867" s="3" t="s">
        <v>4971</v>
      </c>
      <c r="C867" s="92" t="s">
        <v>4993</v>
      </c>
      <c r="D867" s="145"/>
      <c r="E867" s="108" t="s">
        <v>4994</v>
      </c>
      <c r="F867" s="168" t="s">
        <v>4984</v>
      </c>
      <c r="G867" s="22">
        <v>5</v>
      </c>
      <c r="H867" s="1" t="s">
        <v>708</v>
      </c>
      <c r="I867" s="84" t="s">
        <v>4995</v>
      </c>
      <c r="J867" s="84" t="s">
        <v>4975</v>
      </c>
      <c r="K867" s="1" t="s">
        <v>4996</v>
      </c>
      <c r="L867" s="1" t="s">
        <v>4997</v>
      </c>
      <c r="M867" s="1" t="s">
        <v>4978</v>
      </c>
      <c r="N867" s="1" t="s">
        <v>379</v>
      </c>
      <c r="O867" s="1" t="s">
        <v>285</v>
      </c>
      <c r="P867" s="1" t="s">
        <v>379</v>
      </c>
      <c r="Q867" s="1" t="s">
        <v>379</v>
      </c>
      <c r="R867" s="1" t="s">
        <v>4979</v>
      </c>
      <c r="S867" s="67" t="s">
        <v>1508</v>
      </c>
      <c r="T867" s="1" t="s">
        <v>275</v>
      </c>
      <c r="U867" s="89" t="s">
        <v>379</v>
      </c>
      <c r="V867" s="1" t="s">
        <v>379</v>
      </c>
      <c r="W867" s="1" t="s">
        <v>379</v>
      </c>
      <c r="X867" s="1" t="s">
        <v>4980</v>
      </c>
      <c r="Y867" s="1" t="s">
        <v>957</v>
      </c>
      <c r="Z867" s="31" t="s">
        <v>6625</v>
      </c>
      <c r="AA867" s="31" t="s">
        <v>1436</v>
      </c>
      <c r="AB867" s="102" t="s">
        <v>5115</v>
      </c>
      <c r="AC867" s="1" t="s">
        <v>4360</v>
      </c>
      <c r="AD867" s="98">
        <v>9020.0668900000001</v>
      </c>
      <c r="AE867" s="1" t="s">
        <v>4981</v>
      </c>
      <c r="AF867" s="4">
        <v>10520.066889632108</v>
      </c>
      <c r="AG867" s="1" t="s">
        <v>1508</v>
      </c>
      <c r="AH867" s="1" t="s">
        <v>159</v>
      </c>
      <c r="AI867" s="1" t="s">
        <v>3082</v>
      </c>
      <c r="AJ867" s="1" t="s">
        <v>379</v>
      </c>
    </row>
    <row r="868" spans="1:36" ht="126" customHeight="1" x14ac:dyDescent="0.2">
      <c r="A868" s="123">
        <v>870</v>
      </c>
      <c r="B868" s="3" t="s">
        <v>4971</v>
      </c>
      <c r="C868" s="92" t="s">
        <v>4998</v>
      </c>
      <c r="D868" s="145"/>
      <c r="E868" s="108" t="s">
        <v>4999</v>
      </c>
      <c r="F868" s="168" t="s">
        <v>4984</v>
      </c>
      <c r="G868" s="22">
        <v>8</v>
      </c>
      <c r="H868" s="1" t="s">
        <v>708</v>
      </c>
      <c r="I868" s="84" t="s">
        <v>5000</v>
      </c>
      <c r="J868" s="84" t="s">
        <v>4975</v>
      </c>
      <c r="K868" s="1" t="s">
        <v>5001</v>
      </c>
      <c r="L868" s="1" t="s">
        <v>5002</v>
      </c>
      <c r="M868" s="1" t="s">
        <v>4978</v>
      </c>
      <c r="N868" s="1" t="s">
        <v>379</v>
      </c>
      <c r="O868" s="1" t="s">
        <v>285</v>
      </c>
      <c r="P868" s="1" t="s">
        <v>379</v>
      </c>
      <c r="Q868" s="1" t="s">
        <v>379</v>
      </c>
      <c r="R868" s="1" t="s">
        <v>5003</v>
      </c>
      <c r="S868" s="67" t="s">
        <v>1508</v>
      </c>
      <c r="T868" s="1" t="s">
        <v>275</v>
      </c>
      <c r="U868" s="89" t="s">
        <v>379</v>
      </c>
      <c r="V868" s="1" t="s">
        <v>379</v>
      </c>
      <c r="W868" s="1" t="s">
        <v>379</v>
      </c>
      <c r="X868" s="1" t="s">
        <v>4980</v>
      </c>
      <c r="Y868" s="1" t="s">
        <v>957</v>
      </c>
      <c r="Z868" s="31" t="s">
        <v>6625</v>
      </c>
      <c r="AA868" s="31" t="s">
        <v>1436</v>
      </c>
      <c r="AB868" s="102" t="s">
        <v>5115</v>
      </c>
      <c r="AC868" s="1" t="s">
        <v>4360</v>
      </c>
      <c r="AD868" s="98">
        <v>11310.20067</v>
      </c>
      <c r="AE868" s="1" t="s">
        <v>4981</v>
      </c>
      <c r="AF868" s="4">
        <v>12810.200668896321</v>
      </c>
      <c r="AG868" s="1" t="s">
        <v>1508</v>
      </c>
      <c r="AH868" s="1" t="s">
        <v>159</v>
      </c>
      <c r="AI868" s="1" t="s">
        <v>3082</v>
      </c>
      <c r="AJ868" s="1" t="s">
        <v>379</v>
      </c>
    </row>
    <row r="869" spans="1:36" ht="126" customHeight="1" x14ac:dyDescent="0.2">
      <c r="A869" s="123">
        <v>871</v>
      </c>
      <c r="B869" s="3" t="s">
        <v>4971</v>
      </c>
      <c r="C869" s="92" t="s">
        <v>5004</v>
      </c>
      <c r="D869" s="145"/>
      <c r="E869" s="108" t="s">
        <v>5005</v>
      </c>
      <c r="F869" s="168" t="s">
        <v>4984</v>
      </c>
      <c r="G869" s="22">
        <v>10</v>
      </c>
      <c r="H869" s="1" t="s">
        <v>708</v>
      </c>
      <c r="I869" s="84" t="s">
        <v>5006</v>
      </c>
      <c r="J869" s="84" t="s">
        <v>4975</v>
      </c>
      <c r="K869" s="1" t="s">
        <v>5007</v>
      </c>
      <c r="L869" s="1" t="s">
        <v>5008</v>
      </c>
      <c r="M869" s="1" t="s">
        <v>4978</v>
      </c>
      <c r="N869" s="1" t="s">
        <v>379</v>
      </c>
      <c r="O869" s="1" t="s">
        <v>285</v>
      </c>
      <c r="P869" s="1" t="s">
        <v>379</v>
      </c>
      <c r="Q869" s="1" t="s">
        <v>379</v>
      </c>
      <c r="R869" s="1" t="s">
        <v>5003</v>
      </c>
      <c r="S869" s="67" t="s">
        <v>1508</v>
      </c>
      <c r="T869" s="1" t="s">
        <v>275</v>
      </c>
      <c r="U869" s="89" t="s">
        <v>379</v>
      </c>
      <c r="V869" s="1" t="s">
        <v>379</v>
      </c>
      <c r="W869" s="1" t="s">
        <v>379</v>
      </c>
      <c r="X869" s="1" t="s">
        <v>4980</v>
      </c>
      <c r="Y869" s="1" t="s">
        <v>957</v>
      </c>
      <c r="Z869" s="31" t="s">
        <v>6625</v>
      </c>
      <c r="AA869" s="31" t="s">
        <v>1436</v>
      </c>
      <c r="AB869" s="102" t="s">
        <v>5115</v>
      </c>
      <c r="AC869" s="1" t="s">
        <v>4360</v>
      </c>
      <c r="AD869" s="98">
        <v>12060.20067</v>
      </c>
      <c r="AE869" s="1" t="s">
        <v>4981</v>
      </c>
      <c r="AF869" s="4">
        <v>13560.200668896321</v>
      </c>
      <c r="AG869" s="1" t="s">
        <v>1508</v>
      </c>
      <c r="AH869" s="1" t="s">
        <v>159</v>
      </c>
      <c r="AI869" s="1" t="s">
        <v>3082</v>
      </c>
      <c r="AJ869" s="1" t="s">
        <v>379</v>
      </c>
    </row>
    <row r="870" spans="1:36" ht="126" customHeight="1" x14ac:dyDescent="0.2">
      <c r="A870" s="123">
        <v>872</v>
      </c>
      <c r="B870" s="3" t="s">
        <v>4971</v>
      </c>
      <c r="C870" s="92" t="s">
        <v>5009</v>
      </c>
      <c r="D870" s="145"/>
      <c r="E870" s="108" t="s">
        <v>5010</v>
      </c>
      <c r="F870" s="168" t="s">
        <v>4984</v>
      </c>
      <c r="G870" s="22">
        <v>12</v>
      </c>
      <c r="H870" s="1" t="s">
        <v>708</v>
      </c>
      <c r="I870" s="84" t="s">
        <v>5011</v>
      </c>
      <c r="J870" s="84" t="s">
        <v>4975</v>
      </c>
      <c r="K870" s="1" t="s">
        <v>5012</v>
      </c>
      <c r="L870" s="1" t="s">
        <v>5013</v>
      </c>
      <c r="M870" s="1" t="s">
        <v>4978</v>
      </c>
      <c r="N870" s="1" t="s">
        <v>379</v>
      </c>
      <c r="O870" s="1" t="s">
        <v>285</v>
      </c>
      <c r="P870" s="1" t="s">
        <v>379</v>
      </c>
      <c r="Q870" s="1" t="s">
        <v>379</v>
      </c>
      <c r="R870" s="1" t="s">
        <v>5014</v>
      </c>
      <c r="S870" s="67" t="s">
        <v>1508</v>
      </c>
      <c r="T870" s="1" t="s">
        <v>275</v>
      </c>
      <c r="U870" s="89" t="s">
        <v>379</v>
      </c>
      <c r="V870" s="1" t="s">
        <v>379</v>
      </c>
      <c r="W870" s="1" t="s">
        <v>379</v>
      </c>
      <c r="X870" s="1" t="s">
        <v>4980</v>
      </c>
      <c r="Y870" s="1" t="s">
        <v>957</v>
      </c>
      <c r="Z870" s="31" t="s">
        <v>6625</v>
      </c>
      <c r="AA870" s="31" t="s">
        <v>1436</v>
      </c>
      <c r="AB870" s="102" t="s">
        <v>5115</v>
      </c>
      <c r="AC870" s="1" t="s">
        <v>4360</v>
      </c>
      <c r="AD870" s="98">
        <v>12780.100329999999</v>
      </c>
      <c r="AE870" s="1" t="s">
        <v>4981</v>
      </c>
      <c r="AF870" s="4">
        <v>14280.100334448161</v>
      </c>
      <c r="AG870" s="1" t="s">
        <v>1508</v>
      </c>
      <c r="AH870" s="1" t="s">
        <v>159</v>
      </c>
      <c r="AI870" s="1" t="s">
        <v>3082</v>
      </c>
      <c r="AJ870" s="1" t="s">
        <v>379</v>
      </c>
    </row>
    <row r="871" spans="1:36" ht="126" customHeight="1" x14ac:dyDescent="0.2">
      <c r="A871" s="123">
        <v>873</v>
      </c>
      <c r="B871" s="3" t="s">
        <v>4971</v>
      </c>
      <c r="C871" s="92" t="s">
        <v>5015</v>
      </c>
      <c r="D871" s="145"/>
      <c r="E871" s="108" t="s">
        <v>5016</v>
      </c>
      <c r="F871" s="168" t="s">
        <v>4984</v>
      </c>
      <c r="G871" s="22">
        <v>16</v>
      </c>
      <c r="H871" s="1" t="s">
        <v>708</v>
      </c>
      <c r="I871" s="84" t="s">
        <v>5017</v>
      </c>
      <c r="J871" s="84" t="s">
        <v>4975</v>
      </c>
      <c r="K871" s="1" t="s">
        <v>5018</v>
      </c>
      <c r="L871" s="1" t="s">
        <v>5019</v>
      </c>
      <c r="M871" s="1" t="s">
        <v>4978</v>
      </c>
      <c r="N871" s="1" t="s">
        <v>379</v>
      </c>
      <c r="O871" s="1" t="s">
        <v>285</v>
      </c>
      <c r="P871" s="1" t="s">
        <v>379</v>
      </c>
      <c r="Q871" s="1" t="s">
        <v>379</v>
      </c>
      <c r="R871" s="1" t="s">
        <v>5014</v>
      </c>
      <c r="S871" s="67" t="s">
        <v>1508</v>
      </c>
      <c r="T871" s="1" t="s">
        <v>275</v>
      </c>
      <c r="U871" s="89" t="s">
        <v>379</v>
      </c>
      <c r="V871" s="1" t="s">
        <v>379</v>
      </c>
      <c r="W871" s="1" t="s">
        <v>379</v>
      </c>
      <c r="X871" s="1" t="s">
        <v>4980</v>
      </c>
      <c r="Y871" s="1" t="s">
        <v>957</v>
      </c>
      <c r="Z871" s="31" t="s">
        <v>6625</v>
      </c>
      <c r="AA871" s="31" t="s">
        <v>1436</v>
      </c>
      <c r="AB871" s="102" t="s">
        <v>5115</v>
      </c>
      <c r="AC871" s="1" t="s">
        <v>4360</v>
      </c>
      <c r="AD871" s="98">
        <v>15270.06689</v>
      </c>
      <c r="AE871" s="1" t="s">
        <v>4981</v>
      </c>
      <c r="AF871" s="4">
        <v>16770.066889632108</v>
      </c>
      <c r="AG871" s="1" t="s">
        <v>1508</v>
      </c>
      <c r="AH871" s="1" t="s">
        <v>159</v>
      </c>
      <c r="AI871" s="1" t="s">
        <v>3082</v>
      </c>
      <c r="AJ871" s="1" t="s">
        <v>379</v>
      </c>
    </row>
    <row r="872" spans="1:36" ht="126" customHeight="1" x14ac:dyDescent="0.2">
      <c r="A872" s="123">
        <v>874</v>
      </c>
      <c r="B872" s="3" t="s">
        <v>4971</v>
      </c>
      <c r="C872" s="92" t="s">
        <v>5020</v>
      </c>
      <c r="D872" s="145"/>
      <c r="E872" s="108" t="s">
        <v>5021</v>
      </c>
      <c r="F872" s="168" t="s">
        <v>4984</v>
      </c>
      <c r="G872" s="22">
        <v>18</v>
      </c>
      <c r="H872" s="1" t="s">
        <v>708</v>
      </c>
      <c r="I872" s="84" t="s">
        <v>5022</v>
      </c>
      <c r="J872" s="84" t="s">
        <v>4975</v>
      </c>
      <c r="K872" s="1" t="s">
        <v>5023</v>
      </c>
      <c r="L872" s="1" t="s">
        <v>5024</v>
      </c>
      <c r="M872" s="1" t="s">
        <v>4978</v>
      </c>
      <c r="N872" s="1" t="s">
        <v>379</v>
      </c>
      <c r="O872" s="1" t="s">
        <v>285</v>
      </c>
      <c r="P872" s="1" t="s">
        <v>379</v>
      </c>
      <c r="Q872" s="1" t="s">
        <v>379</v>
      </c>
      <c r="R872" s="1" t="s">
        <v>5014</v>
      </c>
      <c r="S872" s="67" t="s">
        <v>1508</v>
      </c>
      <c r="T872" s="1" t="s">
        <v>275</v>
      </c>
      <c r="U872" s="89" t="s">
        <v>379</v>
      </c>
      <c r="V872" s="1" t="s">
        <v>379</v>
      </c>
      <c r="W872" s="1" t="s">
        <v>379</v>
      </c>
      <c r="X872" s="1" t="s">
        <v>4980</v>
      </c>
      <c r="Y872" s="1" t="s">
        <v>957</v>
      </c>
      <c r="Z872" s="31" t="s">
        <v>6625</v>
      </c>
      <c r="AA872" s="31" t="s">
        <v>1436</v>
      </c>
      <c r="AB872" s="102" t="s">
        <v>5115</v>
      </c>
      <c r="AC872" s="1" t="s">
        <v>4360</v>
      </c>
      <c r="AD872" s="98">
        <v>15979.93311</v>
      </c>
      <c r="AE872" s="1" t="s">
        <v>4981</v>
      </c>
      <c r="AF872" s="4">
        <v>17479.933110367892</v>
      </c>
      <c r="AG872" s="1" t="s">
        <v>1508</v>
      </c>
      <c r="AH872" s="1" t="s">
        <v>159</v>
      </c>
      <c r="AI872" s="1" t="s">
        <v>3082</v>
      </c>
      <c r="AJ872" s="1" t="s">
        <v>379</v>
      </c>
    </row>
    <row r="873" spans="1:36" ht="126" customHeight="1" x14ac:dyDescent="0.2">
      <c r="A873" s="123">
        <v>875</v>
      </c>
      <c r="B873" s="125" t="s">
        <v>6687</v>
      </c>
      <c r="C873" s="2" t="s">
        <v>5025</v>
      </c>
      <c r="D873" s="145"/>
      <c r="E873" s="183" t="s">
        <v>5026</v>
      </c>
      <c r="F873" s="168" t="s">
        <v>6556</v>
      </c>
      <c r="G873" s="24">
        <v>6</v>
      </c>
      <c r="H873" s="19" t="s">
        <v>5027</v>
      </c>
      <c r="I873" s="19" t="s">
        <v>5716</v>
      </c>
      <c r="J873" s="19" t="s">
        <v>350</v>
      </c>
      <c r="K873" s="19" t="s">
        <v>6703</v>
      </c>
      <c r="L873" s="19" t="s">
        <v>1765</v>
      </c>
      <c r="M873" s="19">
        <v>-5</v>
      </c>
      <c r="N873" s="19" t="s">
        <v>1312</v>
      </c>
      <c r="O873" s="19" t="s">
        <v>5116</v>
      </c>
      <c r="P873" s="19" t="s">
        <v>379</v>
      </c>
      <c r="Q873" s="19" t="s">
        <v>5029</v>
      </c>
      <c r="R873" s="181" t="s">
        <v>6688</v>
      </c>
      <c r="S873" s="19" t="s">
        <v>5030</v>
      </c>
      <c r="T873" s="19" t="s">
        <v>632</v>
      </c>
      <c r="U873" s="116" t="s">
        <v>5031</v>
      </c>
      <c r="V873" s="19" t="s">
        <v>5032</v>
      </c>
      <c r="W873" s="19" t="s">
        <v>5033</v>
      </c>
      <c r="X873" s="19" t="s">
        <v>5034</v>
      </c>
      <c r="Y873" s="19" t="s">
        <v>3450</v>
      </c>
      <c r="Z873" s="31" t="s">
        <v>634</v>
      </c>
      <c r="AA873" s="31" t="s">
        <v>635</v>
      </c>
      <c r="AB873" s="185" t="s">
        <v>6557</v>
      </c>
      <c r="AC873" s="1" t="s">
        <v>5117</v>
      </c>
      <c r="AD873" s="98">
        <v>4450</v>
      </c>
      <c r="AE873" s="70" t="s">
        <v>1791</v>
      </c>
      <c r="AF873" s="4">
        <v>12859</v>
      </c>
      <c r="AG873" s="19" t="s">
        <v>5035</v>
      </c>
      <c r="AH873" s="19" t="s">
        <v>641</v>
      </c>
      <c r="AI873" s="1" t="s">
        <v>3082</v>
      </c>
      <c r="AJ873" s="1" t="s">
        <v>379</v>
      </c>
    </row>
    <row r="874" spans="1:36" ht="126" customHeight="1" x14ac:dyDescent="0.2">
      <c r="A874" s="123">
        <v>876</v>
      </c>
      <c r="B874" s="130" t="s">
        <v>6687</v>
      </c>
      <c r="C874" s="2" t="s">
        <v>5036</v>
      </c>
      <c r="D874" s="145"/>
      <c r="E874" s="183" t="s">
        <v>5037</v>
      </c>
      <c r="F874" s="168" t="s">
        <v>6556</v>
      </c>
      <c r="G874" s="24">
        <v>9</v>
      </c>
      <c r="H874" s="19" t="s">
        <v>5027</v>
      </c>
      <c r="I874" s="19" t="s">
        <v>5717</v>
      </c>
      <c r="J874" s="19" t="s">
        <v>350</v>
      </c>
      <c r="K874" s="19" t="s">
        <v>6706</v>
      </c>
      <c r="L874" s="19" t="s">
        <v>3890</v>
      </c>
      <c r="M874" s="19">
        <v>-6</v>
      </c>
      <c r="N874" s="19" t="s">
        <v>353</v>
      </c>
      <c r="O874" s="19" t="s">
        <v>5028</v>
      </c>
      <c r="P874" s="19" t="s">
        <v>379</v>
      </c>
      <c r="Q874" s="19" t="s">
        <v>5038</v>
      </c>
      <c r="R874" s="181" t="s">
        <v>6688</v>
      </c>
      <c r="S874" s="19" t="s">
        <v>5030</v>
      </c>
      <c r="T874" s="19" t="s">
        <v>632</v>
      </c>
      <c r="U874" s="116" t="s">
        <v>5039</v>
      </c>
      <c r="V874" s="19" t="s">
        <v>5040</v>
      </c>
      <c r="W874" s="19" t="s">
        <v>5041</v>
      </c>
      <c r="X874" s="19" t="s">
        <v>5034</v>
      </c>
      <c r="Y874" s="19" t="s">
        <v>3450</v>
      </c>
      <c r="Z874" s="31" t="s">
        <v>634</v>
      </c>
      <c r="AA874" s="31" t="s">
        <v>635</v>
      </c>
      <c r="AB874" s="185" t="s">
        <v>6557</v>
      </c>
      <c r="AC874" s="1" t="s">
        <v>5117</v>
      </c>
      <c r="AD874" s="98">
        <v>6250</v>
      </c>
      <c r="AE874" s="70" t="s">
        <v>1791</v>
      </c>
      <c r="AF874" s="4">
        <v>15645</v>
      </c>
      <c r="AG874" s="19" t="s">
        <v>5035</v>
      </c>
      <c r="AH874" s="19" t="s">
        <v>1601</v>
      </c>
      <c r="AI874" s="1" t="s">
        <v>3082</v>
      </c>
      <c r="AJ874" s="1" t="s">
        <v>379</v>
      </c>
    </row>
    <row r="875" spans="1:36" ht="126" customHeight="1" x14ac:dyDescent="0.2">
      <c r="A875" s="123">
        <v>877</v>
      </c>
      <c r="B875" s="130" t="s">
        <v>6687</v>
      </c>
      <c r="C875" s="2" t="s">
        <v>5042</v>
      </c>
      <c r="D875" s="145"/>
      <c r="E875" s="183" t="s">
        <v>5043</v>
      </c>
      <c r="F875" s="168" t="s">
        <v>6556</v>
      </c>
      <c r="G875" s="24">
        <v>13</v>
      </c>
      <c r="H875" s="19" t="s">
        <v>5027</v>
      </c>
      <c r="I875" s="19" t="s">
        <v>5718</v>
      </c>
      <c r="J875" s="19" t="s">
        <v>350</v>
      </c>
      <c r="K875" s="19" t="s">
        <v>6704</v>
      </c>
      <c r="L875" s="19" t="s">
        <v>1497</v>
      </c>
      <c r="M875" s="19">
        <v>-6</v>
      </c>
      <c r="N875" s="19" t="s">
        <v>357</v>
      </c>
      <c r="O875" s="19" t="s">
        <v>5028</v>
      </c>
      <c r="P875" s="19" t="s">
        <v>379</v>
      </c>
      <c r="Q875" s="19" t="s">
        <v>5038</v>
      </c>
      <c r="R875" s="181" t="s">
        <v>6688</v>
      </c>
      <c r="S875" s="19" t="s">
        <v>5030</v>
      </c>
      <c r="T875" s="19" t="s">
        <v>632</v>
      </c>
      <c r="U875" s="116" t="s">
        <v>5044</v>
      </c>
      <c r="V875" s="19" t="s">
        <v>5045</v>
      </c>
      <c r="W875" s="19" t="s">
        <v>5046</v>
      </c>
      <c r="X875" s="19" t="s">
        <v>5034</v>
      </c>
      <c r="Y875" s="19" t="s">
        <v>3450</v>
      </c>
      <c r="Z875" s="31" t="s">
        <v>634</v>
      </c>
      <c r="AA875" s="31" t="s">
        <v>635</v>
      </c>
      <c r="AB875" s="185" t="s">
        <v>6557</v>
      </c>
      <c r="AC875" s="1" t="s">
        <v>5117</v>
      </c>
      <c r="AD875" s="98">
        <v>6775</v>
      </c>
      <c r="AE875" s="70" t="s">
        <v>1791</v>
      </c>
      <c r="AF875" s="4">
        <v>18143</v>
      </c>
      <c r="AG875" s="19" t="s">
        <v>5035</v>
      </c>
      <c r="AH875" s="19" t="s">
        <v>1601</v>
      </c>
      <c r="AI875" s="1" t="s">
        <v>3082</v>
      </c>
      <c r="AJ875" s="1" t="s">
        <v>379</v>
      </c>
    </row>
    <row r="876" spans="1:36" ht="126" customHeight="1" x14ac:dyDescent="0.2">
      <c r="A876" s="123">
        <v>878</v>
      </c>
      <c r="B876" s="130" t="s">
        <v>6687</v>
      </c>
      <c r="C876" s="2" t="s">
        <v>5047</v>
      </c>
      <c r="D876" s="145"/>
      <c r="E876" s="183" t="s">
        <v>5048</v>
      </c>
      <c r="F876" s="168" t="s">
        <v>6556</v>
      </c>
      <c r="G876" s="24">
        <v>15</v>
      </c>
      <c r="H876" s="19" t="s">
        <v>5027</v>
      </c>
      <c r="I876" s="19" t="s">
        <v>5719</v>
      </c>
      <c r="J876" s="19" t="s">
        <v>350</v>
      </c>
      <c r="K876" s="19" t="s">
        <v>6705</v>
      </c>
      <c r="L876" s="19" t="s">
        <v>3226</v>
      </c>
      <c r="M876" s="19">
        <v>-6</v>
      </c>
      <c r="N876" s="19" t="s">
        <v>1593</v>
      </c>
      <c r="O876" s="19" t="s">
        <v>5028</v>
      </c>
      <c r="P876" s="19" t="s">
        <v>379</v>
      </c>
      <c r="Q876" s="19" t="s">
        <v>5038</v>
      </c>
      <c r="R876" s="181" t="s">
        <v>6688</v>
      </c>
      <c r="S876" s="19" t="s">
        <v>5030</v>
      </c>
      <c r="T876" s="19" t="s">
        <v>632</v>
      </c>
      <c r="U876" s="116" t="s">
        <v>5049</v>
      </c>
      <c r="V876" s="19" t="s">
        <v>5050</v>
      </c>
      <c r="W876" s="19" t="s">
        <v>5046</v>
      </c>
      <c r="X876" s="19" t="s">
        <v>5034</v>
      </c>
      <c r="Y876" s="19" t="s">
        <v>3450</v>
      </c>
      <c r="Z876" s="31" t="s">
        <v>634</v>
      </c>
      <c r="AA876" s="31" t="s">
        <v>635</v>
      </c>
      <c r="AB876" s="185" t="s">
        <v>6557</v>
      </c>
      <c r="AC876" s="1" t="s">
        <v>5117</v>
      </c>
      <c r="AD876" s="98">
        <v>7600</v>
      </c>
      <c r="AE876" s="70" t="s">
        <v>1791</v>
      </c>
      <c r="AF876" s="4">
        <v>19499</v>
      </c>
      <c r="AG876" s="19" t="s">
        <v>5035</v>
      </c>
      <c r="AH876" s="19" t="s">
        <v>1601</v>
      </c>
      <c r="AI876" s="1" t="s">
        <v>3082</v>
      </c>
      <c r="AJ876" s="1" t="s">
        <v>379</v>
      </c>
    </row>
    <row r="877" spans="1:36" ht="126" customHeight="1" x14ac:dyDescent="0.2">
      <c r="A877" s="123">
        <v>879</v>
      </c>
      <c r="B877" s="125" t="s">
        <v>5051</v>
      </c>
      <c r="C877" s="2" t="s">
        <v>5052</v>
      </c>
      <c r="D877" s="145"/>
      <c r="E877" s="108" t="s">
        <v>5053</v>
      </c>
      <c r="F877" s="168" t="s">
        <v>5054</v>
      </c>
      <c r="G877" s="24">
        <v>5</v>
      </c>
      <c r="H877" s="19" t="s">
        <v>1161</v>
      </c>
      <c r="I877" s="19" t="s">
        <v>5055</v>
      </c>
      <c r="J877" s="28" t="s">
        <v>5056</v>
      </c>
      <c r="K877" s="19" t="s">
        <v>4077</v>
      </c>
      <c r="L877" s="19" t="s">
        <v>2698</v>
      </c>
      <c r="M877" s="19">
        <v>-109.5</v>
      </c>
      <c r="N877" s="19" t="s">
        <v>5057</v>
      </c>
      <c r="O877" s="19" t="s">
        <v>1709</v>
      </c>
      <c r="P877" s="19" t="s">
        <v>2370</v>
      </c>
      <c r="Q877" s="19" t="s">
        <v>2370</v>
      </c>
      <c r="R877" s="19" t="s">
        <v>5058</v>
      </c>
      <c r="S877" s="19" t="s">
        <v>2370</v>
      </c>
      <c r="T877" s="19" t="s">
        <v>275</v>
      </c>
      <c r="U877" s="116" t="s">
        <v>2370</v>
      </c>
      <c r="V877" s="19" t="s">
        <v>2370</v>
      </c>
      <c r="W877" s="19" t="s">
        <v>2370</v>
      </c>
      <c r="X877" s="19" t="s">
        <v>4197</v>
      </c>
      <c r="Y877" s="19" t="s">
        <v>3706</v>
      </c>
      <c r="Z877" s="31" t="s">
        <v>6625</v>
      </c>
      <c r="AA877" s="31" t="s">
        <v>2357</v>
      </c>
      <c r="AB877" s="91" t="s">
        <v>5059</v>
      </c>
      <c r="AC877" s="1" t="s">
        <v>1132</v>
      </c>
      <c r="AD877" s="98">
        <v>5900</v>
      </c>
      <c r="AE877" s="19" t="s">
        <v>5060</v>
      </c>
      <c r="AF877" s="4" t="s">
        <v>5558</v>
      </c>
      <c r="AG877" s="19" t="s">
        <v>5118</v>
      </c>
      <c r="AH877" s="19" t="s">
        <v>5061</v>
      </c>
      <c r="AI877" s="1" t="s">
        <v>3082</v>
      </c>
      <c r="AJ877" s="1" t="s">
        <v>379</v>
      </c>
    </row>
    <row r="878" spans="1:36" ht="126" customHeight="1" x14ac:dyDescent="0.2">
      <c r="A878" s="123">
        <v>880</v>
      </c>
      <c r="B878" s="125" t="s">
        <v>5051</v>
      </c>
      <c r="C878" s="2" t="s">
        <v>5062</v>
      </c>
      <c r="D878" s="145"/>
      <c r="E878" s="108" t="s">
        <v>5063</v>
      </c>
      <c r="F878" s="168" t="s">
        <v>5054</v>
      </c>
      <c r="G878" s="24">
        <v>6</v>
      </c>
      <c r="H878" s="19" t="s">
        <v>1161</v>
      </c>
      <c r="I878" s="19" t="s">
        <v>5064</v>
      </c>
      <c r="J878" s="28" t="s">
        <v>5056</v>
      </c>
      <c r="K878" s="19" t="s">
        <v>4077</v>
      </c>
      <c r="L878" s="19" t="s">
        <v>2698</v>
      </c>
      <c r="M878" s="19">
        <v>-109.5</v>
      </c>
      <c r="N878" s="19" t="s">
        <v>5057</v>
      </c>
      <c r="O878" s="19" t="s">
        <v>1709</v>
      </c>
      <c r="P878" s="19" t="s">
        <v>2370</v>
      </c>
      <c r="Q878" s="19" t="s">
        <v>2370</v>
      </c>
      <c r="R878" s="19" t="s">
        <v>5058</v>
      </c>
      <c r="S878" s="19" t="s">
        <v>2370</v>
      </c>
      <c r="T878" s="19" t="s">
        <v>275</v>
      </c>
      <c r="U878" s="116" t="s">
        <v>2370</v>
      </c>
      <c r="V878" s="19" t="s">
        <v>2370</v>
      </c>
      <c r="W878" s="19" t="s">
        <v>2370</v>
      </c>
      <c r="X878" s="19" t="s">
        <v>4197</v>
      </c>
      <c r="Y878" s="19" t="s">
        <v>3948</v>
      </c>
      <c r="Z878" s="31" t="s">
        <v>6625</v>
      </c>
      <c r="AA878" s="31" t="s">
        <v>2357</v>
      </c>
      <c r="AB878" s="91" t="s">
        <v>5059</v>
      </c>
      <c r="AC878" s="1" t="s">
        <v>1132</v>
      </c>
      <c r="AD878" s="98">
        <v>5900</v>
      </c>
      <c r="AE878" s="19" t="s">
        <v>5060</v>
      </c>
      <c r="AF878" s="4" t="s">
        <v>5559</v>
      </c>
      <c r="AG878" s="19" t="s">
        <v>5118</v>
      </c>
      <c r="AH878" s="19" t="s">
        <v>5061</v>
      </c>
      <c r="AI878" s="1" t="s">
        <v>3082</v>
      </c>
      <c r="AJ878" s="1" t="s">
        <v>379</v>
      </c>
    </row>
    <row r="879" spans="1:36" ht="126" customHeight="1" x14ac:dyDescent="0.2">
      <c r="A879" s="123">
        <v>881</v>
      </c>
      <c r="B879" s="125" t="s">
        <v>5051</v>
      </c>
      <c r="C879" s="2" t="s">
        <v>5065</v>
      </c>
      <c r="D879" s="145"/>
      <c r="E879" s="108" t="s">
        <v>5066</v>
      </c>
      <c r="F879" s="168" t="s">
        <v>5054</v>
      </c>
      <c r="G879" s="24">
        <v>7</v>
      </c>
      <c r="H879" s="19" t="s">
        <v>1161</v>
      </c>
      <c r="I879" s="19" t="s">
        <v>5067</v>
      </c>
      <c r="J879" s="28" t="s">
        <v>5068</v>
      </c>
      <c r="K879" s="19" t="s">
        <v>5069</v>
      </c>
      <c r="L879" s="19" t="s">
        <v>5070</v>
      </c>
      <c r="M879" s="19" t="s">
        <v>5071</v>
      </c>
      <c r="N879" s="19" t="s">
        <v>5072</v>
      </c>
      <c r="O879" s="19" t="s">
        <v>1709</v>
      </c>
      <c r="P879" s="19" t="s">
        <v>2370</v>
      </c>
      <c r="Q879" s="19" t="s">
        <v>2370</v>
      </c>
      <c r="R879" s="19" t="s">
        <v>5073</v>
      </c>
      <c r="S879" s="19" t="s">
        <v>2370</v>
      </c>
      <c r="T879" s="19" t="s">
        <v>275</v>
      </c>
      <c r="U879" s="116" t="s">
        <v>2370</v>
      </c>
      <c r="V879" s="19" t="s">
        <v>2370</v>
      </c>
      <c r="W879" s="19" t="s">
        <v>2370</v>
      </c>
      <c r="X879" s="19" t="s">
        <v>4197</v>
      </c>
      <c r="Y879" s="19" t="s">
        <v>5074</v>
      </c>
      <c r="Z879" s="31" t="s">
        <v>6625</v>
      </c>
      <c r="AA879" s="31" t="s">
        <v>2357</v>
      </c>
      <c r="AB879" s="91" t="s">
        <v>5059</v>
      </c>
      <c r="AC879" s="1" t="s">
        <v>1132</v>
      </c>
      <c r="AD879" s="98">
        <v>6450</v>
      </c>
      <c r="AE879" s="19" t="s">
        <v>5060</v>
      </c>
      <c r="AF879" s="4" t="s">
        <v>5560</v>
      </c>
      <c r="AG879" s="19" t="s">
        <v>5118</v>
      </c>
      <c r="AH879" s="19" t="s">
        <v>5061</v>
      </c>
      <c r="AI879" s="1" t="s">
        <v>3082</v>
      </c>
      <c r="AJ879" s="1" t="s">
        <v>379</v>
      </c>
    </row>
    <row r="880" spans="1:36" ht="126" customHeight="1" x14ac:dyDescent="0.2">
      <c r="A880" s="123">
        <v>882</v>
      </c>
      <c r="B880" s="125" t="s">
        <v>5051</v>
      </c>
      <c r="C880" s="2" t="s">
        <v>5075</v>
      </c>
      <c r="D880" s="145"/>
      <c r="E880" s="108" t="s">
        <v>5076</v>
      </c>
      <c r="F880" s="168" t="s">
        <v>5054</v>
      </c>
      <c r="G880" s="24">
        <v>9</v>
      </c>
      <c r="H880" s="19" t="s">
        <v>1161</v>
      </c>
      <c r="I880" s="19" t="s">
        <v>5077</v>
      </c>
      <c r="J880" s="28" t="s">
        <v>5068</v>
      </c>
      <c r="K880" s="19" t="s">
        <v>5078</v>
      </c>
      <c r="L880" s="19" t="s">
        <v>5079</v>
      </c>
      <c r="M880" s="19" t="s">
        <v>5071</v>
      </c>
      <c r="N880" s="19" t="s">
        <v>5080</v>
      </c>
      <c r="O880" s="19" t="s">
        <v>1709</v>
      </c>
      <c r="P880" s="19" t="s">
        <v>2370</v>
      </c>
      <c r="Q880" s="19" t="s">
        <v>2370</v>
      </c>
      <c r="R880" s="19" t="s">
        <v>5073</v>
      </c>
      <c r="S880" s="19" t="s">
        <v>2370</v>
      </c>
      <c r="T880" s="19" t="s">
        <v>275</v>
      </c>
      <c r="U880" s="116" t="s">
        <v>2370</v>
      </c>
      <c r="V880" s="19" t="s">
        <v>2370</v>
      </c>
      <c r="W880" s="19" t="s">
        <v>2370</v>
      </c>
      <c r="X880" s="19" t="s">
        <v>4197</v>
      </c>
      <c r="Y880" s="19" t="s">
        <v>5074</v>
      </c>
      <c r="Z880" s="31" t="s">
        <v>6625</v>
      </c>
      <c r="AA880" s="31" t="s">
        <v>2357</v>
      </c>
      <c r="AB880" s="91" t="s">
        <v>5059</v>
      </c>
      <c r="AC880" s="1" t="s">
        <v>1132</v>
      </c>
      <c r="AD880" s="98">
        <v>6653</v>
      </c>
      <c r="AE880" s="19" t="s">
        <v>5060</v>
      </c>
      <c r="AF880" s="4" t="s">
        <v>5561</v>
      </c>
      <c r="AG880" s="19" t="s">
        <v>5118</v>
      </c>
      <c r="AH880" s="19" t="s">
        <v>5061</v>
      </c>
      <c r="AI880" s="1" t="s">
        <v>3082</v>
      </c>
      <c r="AJ880" s="1" t="s">
        <v>379</v>
      </c>
    </row>
    <row r="881" spans="1:36" ht="126" customHeight="1" x14ac:dyDescent="0.2">
      <c r="A881" s="123">
        <v>883</v>
      </c>
      <c r="B881" s="125" t="s">
        <v>5051</v>
      </c>
      <c r="C881" s="2" t="s">
        <v>5081</v>
      </c>
      <c r="D881" s="145"/>
      <c r="E881" s="108" t="s">
        <v>5082</v>
      </c>
      <c r="F881" s="168" t="s">
        <v>5054</v>
      </c>
      <c r="G881" s="24">
        <v>10</v>
      </c>
      <c r="H881" s="19" t="s">
        <v>1161</v>
      </c>
      <c r="I881" s="19" t="s">
        <v>5083</v>
      </c>
      <c r="J881" s="28" t="s">
        <v>5068</v>
      </c>
      <c r="K881" s="19" t="s">
        <v>5084</v>
      </c>
      <c r="L881" s="19" t="s">
        <v>5085</v>
      </c>
      <c r="M881" s="19" t="s">
        <v>5086</v>
      </c>
      <c r="N881" s="19" t="s">
        <v>5087</v>
      </c>
      <c r="O881" s="19" t="s">
        <v>1709</v>
      </c>
      <c r="P881" s="19" t="s">
        <v>2370</v>
      </c>
      <c r="Q881" s="19" t="s">
        <v>2370</v>
      </c>
      <c r="R881" s="19" t="s">
        <v>5073</v>
      </c>
      <c r="S881" s="19" t="s">
        <v>2370</v>
      </c>
      <c r="T881" s="19" t="s">
        <v>275</v>
      </c>
      <c r="U881" s="116" t="s">
        <v>2370</v>
      </c>
      <c r="V881" s="19" t="s">
        <v>2370</v>
      </c>
      <c r="W881" s="19" t="s">
        <v>2370</v>
      </c>
      <c r="X881" s="19" t="s">
        <v>4197</v>
      </c>
      <c r="Y881" s="19" t="s">
        <v>3948</v>
      </c>
      <c r="Z881" s="31" t="s">
        <v>6625</v>
      </c>
      <c r="AA881" s="31" t="s">
        <v>2357</v>
      </c>
      <c r="AB881" s="91" t="s">
        <v>5059</v>
      </c>
      <c r="AC881" s="1" t="s">
        <v>1132</v>
      </c>
      <c r="AD881" s="98">
        <v>7403</v>
      </c>
      <c r="AE881" s="19" t="s">
        <v>5060</v>
      </c>
      <c r="AF881" s="4" t="s">
        <v>5562</v>
      </c>
      <c r="AG881" s="19" t="s">
        <v>5118</v>
      </c>
      <c r="AH881" s="19" t="s">
        <v>5061</v>
      </c>
      <c r="AI881" s="1" t="s">
        <v>3082</v>
      </c>
      <c r="AJ881" s="1" t="s">
        <v>379</v>
      </c>
    </row>
    <row r="882" spans="1:36" ht="126" customHeight="1" x14ac:dyDescent="0.2">
      <c r="A882" s="123">
        <v>884</v>
      </c>
      <c r="B882" s="125" t="s">
        <v>5051</v>
      </c>
      <c r="C882" s="2" t="s">
        <v>5088</v>
      </c>
      <c r="D882" s="145"/>
      <c r="E882" s="108" t="s">
        <v>5089</v>
      </c>
      <c r="F882" s="168" t="s">
        <v>5054</v>
      </c>
      <c r="G882" s="24">
        <v>12</v>
      </c>
      <c r="H882" s="19" t="s">
        <v>1161</v>
      </c>
      <c r="I882" s="19" t="s">
        <v>5090</v>
      </c>
      <c r="J882" s="28" t="s">
        <v>5068</v>
      </c>
      <c r="K882" s="19" t="s">
        <v>5091</v>
      </c>
      <c r="L882" s="19" t="s">
        <v>5092</v>
      </c>
      <c r="M882" s="19" t="s">
        <v>5086</v>
      </c>
      <c r="N882" s="19" t="s">
        <v>5093</v>
      </c>
      <c r="O882" s="19" t="s">
        <v>1709</v>
      </c>
      <c r="P882" s="19" t="s">
        <v>2370</v>
      </c>
      <c r="Q882" s="19" t="s">
        <v>2370</v>
      </c>
      <c r="R882" s="19" t="s">
        <v>5073</v>
      </c>
      <c r="S882" s="19" t="s">
        <v>2370</v>
      </c>
      <c r="T882" s="19" t="s">
        <v>275</v>
      </c>
      <c r="U882" s="116" t="s">
        <v>2370</v>
      </c>
      <c r="V882" s="19" t="s">
        <v>2370</v>
      </c>
      <c r="W882" s="19" t="s">
        <v>2370</v>
      </c>
      <c r="X882" s="19" t="s">
        <v>4197</v>
      </c>
      <c r="Y882" s="19" t="s">
        <v>3948</v>
      </c>
      <c r="Z882" s="31" t="s">
        <v>6625</v>
      </c>
      <c r="AA882" s="31" t="s">
        <v>2357</v>
      </c>
      <c r="AB882" s="91" t="s">
        <v>5059</v>
      </c>
      <c r="AC882" s="1" t="s">
        <v>1132</v>
      </c>
      <c r="AD882" s="98">
        <v>7804</v>
      </c>
      <c r="AE882" s="19" t="s">
        <v>5060</v>
      </c>
      <c r="AF882" s="4" t="s">
        <v>5563</v>
      </c>
      <c r="AG882" s="19" t="s">
        <v>5118</v>
      </c>
      <c r="AH882" s="19" t="s">
        <v>5061</v>
      </c>
      <c r="AI882" s="1" t="s">
        <v>3082</v>
      </c>
      <c r="AJ882" s="1" t="s">
        <v>379</v>
      </c>
    </row>
    <row r="883" spans="1:36" ht="126" customHeight="1" x14ac:dyDescent="0.2">
      <c r="A883" s="123">
        <v>885</v>
      </c>
      <c r="B883" s="125" t="s">
        <v>5051</v>
      </c>
      <c r="C883" s="2" t="s">
        <v>5094</v>
      </c>
      <c r="D883" s="145"/>
      <c r="E883" s="108" t="s">
        <v>5095</v>
      </c>
      <c r="F883" s="168" t="s">
        <v>5054</v>
      </c>
      <c r="G883" s="24">
        <v>14</v>
      </c>
      <c r="H883" s="19" t="s">
        <v>1161</v>
      </c>
      <c r="I883" s="19" t="s">
        <v>5096</v>
      </c>
      <c r="J883" s="28" t="s">
        <v>5068</v>
      </c>
      <c r="K883" s="19" t="s">
        <v>5097</v>
      </c>
      <c r="L883" s="19" t="s">
        <v>5098</v>
      </c>
      <c r="M883" s="19" t="s">
        <v>5071</v>
      </c>
      <c r="N883" s="19" t="s">
        <v>5099</v>
      </c>
      <c r="O883" s="19" t="s">
        <v>1709</v>
      </c>
      <c r="P883" s="19" t="s">
        <v>2370</v>
      </c>
      <c r="Q883" s="19" t="s">
        <v>2370</v>
      </c>
      <c r="R883" s="19" t="s">
        <v>5100</v>
      </c>
      <c r="S883" s="19" t="s">
        <v>2370</v>
      </c>
      <c r="T883" s="19" t="s">
        <v>275</v>
      </c>
      <c r="U883" s="116" t="s">
        <v>2370</v>
      </c>
      <c r="V883" s="19" t="s">
        <v>2370</v>
      </c>
      <c r="W883" s="19" t="s">
        <v>2370</v>
      </c>
      <c r="X883" s="19" t="s">
        <v>4197</v>
      </c>
      <c r="Y883" s="19" t="s">
        <v>5074</v>
      </c>
      <c r="Z883" s="31" t="s">
        <v>6625</v>
      </c>
      <c r="AA883" s="31" t="s">
        <v>2357</v>
      </c>
      <c r="AB883" s="91" t="s">
        <v>5059</v>
      </c>
      <c r="AC883" s="1" t="s">
        <v>1132</v>
      </c>
      <c r="AD883" s="98">
        <v>12280</v>
      </c>
      <c r="AE883" s="19" t="s">
        <v>5060</v>
      </c>
      <c r="AF883" s="4" t="s">
        <v>5564</v>
      </c>
      <c r="AG883" s="19" t="s">
        <v>5118</v>
      </c>
      <c r="AH883" s="19" t="s">
        <v>5061</v>
      </c>
      <c r="AI883" s="1" t="s">
        <v>3082</v>
      </c>
      <c r="AJ883" s="1" t="s">
        <v>379</v>
      </c>
    </row>
    <row r="884" spans="1:36" ht="126" customHeight="1" x14ac:dyDescent="0.2">
      <c r="A884" s="123">
        <v>886</v>
      </c>
      <c r="B884" s="125" t="s">
        <v>5051</v>
      </c>
      <c r="C884" s="2" t="s">
        <v>5101</v>
      </c>
      <c r="D884" s="145"/>
      <c r="E884" s="108" t="s">
        <v>5102</v>
      </c>
      <c r="F884" s="168" t="s">
        <v>5054</v>
      </c>
      <c r="G884" s="24">
        <v>18</v>
      </c>
      <c r="H884" s="19" t="s">
        <v>1161</v>
      </c>
      <c r="I884" s="19" t="s">
        <v>5103</v>
      </c>
      <c r="J884" s="28" t="s">
        <v>5068</v>
      </c>
      <c r="K884" s="19" t="s">
        <v>5104</v>
      </c>
      <c r="L884" s="19" t="s">
        <v>5105</v>
      </c>
      <c r="M884" s="19" t="s">
        <v>5071</v>
      </c>
      <c r="N884" s="19" t="s">
        <v>5106</v>
      </c>
      <c r="O884" s="19" t="s">
        <v>1709</v>
      </c>
      <c r="P884" s="19" t="s">
        <v>2370</v>
      </c>
      <c r="Q884" s="19" t="s">
        <v>2370</v>
      </c>
      <c r="R884" s="19" t="s">
        <v>5100</v>
      </c>
      <c r="S884" s="19" t="s">
        <v>2370</v>
      </c>
      <c r="T884" s="19" t="s">
        <v>275</v>
      </c>
      <c r="U884" s="116" t="s">
        <v>2370</v>
      </c>
      <c r="V884" s="19" t="s">
        <v>2370</v>
      </c>
      <c r="W884" s="19" t="s">
        <v>2370</v>
      </c>
      <c r="X884" s="19" t="s">
        <v>4197</v>
      </c>
      <c r="Y884" s="19" t="s">
        <v>5074</v>
      </c>
      <c r="Z884" s="31" t="s">
        <v>6625</v>
      </c>
      <c r="AA884" s="31" t="s">
        <v>2357</v>
      </c>
      <c r="AB884" s="91" t="s">
        <v>5059</v>
      </c>
      <c r="AC884" s="1" t="s">
        <v>1132</v>
      </c>
      <c r="AD884" s="98">
        <v>14100</v>
      </c>
      <c r="AE884" s="19" t="s">
        <v>5060</v>
      </c>
      <c r="AF884" s="4" t="s">
        <v>5565</v>
      </c>
      <c r="AG884" s="19" t="s">
        <v>5118</v>
      </c>
      <c r="AH884" s="19" t="s">
        <v>5107</v>
      </c>
      <c r="AI884" s="1" t="s">
        <v>3082</v>
      </c>
      <c r="AJ884" s="1" t="s">
        <v>379</v>
      </c>
    </row>
    <row r="885" spans="1:36" ht="126" customHeight="1" x14ac:dyDescent="0.2">
      <c r="A885" s="123">
        <v>887</v>
      </c>
      <c r="B885" s="125" t="s">
        <v>5051</v>
      </c>
      <c r="C885" s="2" t="s">
        <v>5108</v>
      </c>
      <c r="D885" s="145"/>
      <c r="E885" s="108" t="s">
        <v>5109</v>
      </c>
      <c r="F885" s="168" t="s">
        <v>5054</v>
      </c>
      <c r="G885" s="24">
        <v>20</v>
      </c>
      <c r="H885" s="19" t="s">
        <v>1161</v>
      </c>
      <c r="I885" s="19" t="s">
        <v>5110</v>
      </c>
      <c r="J885" s="28" t="s">
        <v>5068</v>
      </c>
      <c r="K885" s="19" t="s">
        <v>5111</v>
      </c>
      <c r="L885" s="19" t="s">
        <v>5112</v>
      </c>
      <c r="M885" s="19" t="s">
        <v>5086</v>
      </c>
      <c r="N885" s="19" t="s">
        <v>5113</v>
      </c>
      <c r="O885" s="19" t="s">
        <v>1709</v>
      </c>
      <c r="P885" s="19" t="s">
        <v>2370</v>
      </c>
      <c r="Q885" s="19" t="s">
        <v>2370</v>
      </c>
      <c r="R885" s="19" t="s">
        <v>5100</v>
      </c>
      <c r="S885" s="19" t="s">
        <v>2370</v>
      </c>
      <c r="T885" s="19" t="s">
        <v>275</v>
      </c>
      <c r="U885" s="116" t="s">
        <v>2370</v>
      </c>
      <c r="V885" s="19" t="s">
        <v>2370</v>
      </c>
      <c r="W885" s="19" t="s">
        <v>2370</v>
      </c>
      <c r="X885" s="19" t="s">
        <v>4197</v>
      </c>
      <c r="Y885" s="19" t="s">
        <v>3948</v>
      </c>
      <c r="Z885" s="31" t="s">
        <v>6625</v>
      </c>
      <c r="AA885" s="31" t="s">
        <v>2357</v>
      </c>
      <c r="AB885" s="91" t="s">
        <v>5059</v>
      </c>
      <c r="AC885" s="1" t="s">
        <v>1132</v>
      </c>
      <c r="AD885" s="98">
        <v>15606</v>
      </c>
      <c r="AE885" s="19" t="s">
        <v>5060</v>
      </c>
      <c r="AF885" s="4" t="s">
        <v>5566</v>
      </c>
      <c r="AG885" s="19" t="s">
        <v>5118</v>
      </c>
      <c r="AH885" s="19" t="s">
        <v>5107</v>
      </c>
      <c r="AI885" s="1" t="s">
        <v>3082</v>
      </c>
      <c r="AJ885" s="1" t="s">
        <v>379</v>
      </c>
    </row>
    <row r="886" spans="1:36" ht="126" customHeight="1" x14ac:dyDescent="0.2">
      <c r="A886" s="123">
        <v>888</v>
      </c>
      <c r="B886" s="130" t="s">
        <v>5167</v>
      </c>
      <c r="C886" s="87" t="s">
        <v>5268</v>
      </c>
      <c r="D886" s="162"/>
      <c r="E886" s="108" t="s">
        <v>5168</v>
      </c>
      <c r="F886" s="173" t="s">
        <v>5169</v>
      </c>
      <c r="G886" s="80">
        <v>5</v>
      </c>
      <c r="H886" s="78" t="s">
        <v>162</v>
      </c>
      <c r="I886" s="78" t="s">
        <v>5170</v>
      </c>
      <c r="J886" s="25" t="s">
        <v>5171</v>
      </c>
      <c r="K886" s="25" t="s">
        <v>5172</v>
      </c>
      <c r="L886" s="77" t="s">
        <v>5173</v>
      </c>
      <c r="M886" s="51" t="s">
        <v>4026</v>
      </c>
      <c r="N886" s="78" t="s">
        <v>353</v>
      </c>
      <c r="O886" s="25" t="s">
        <v>4498</v>
      </c>
      <c r="P886" s="78" t="s">
        <v>379</v>
      </c>
      <c r="Q886" s="78" t="s">
        <v>4499</v>
      </c>
      <c r="R886" s="19" t="s">
        <v>4119</v>
      </c>
      <c r="S886" s="78" t="s">
        <v>1069</v>
      </c>
      <c r="T886" s="25" t="s">
        <v>2207</v>
      </c>
      <c r="U886" s="90" t="s">
        <v>5174</v>
      </c>
      <c r="V886" s="25" t="s">
        <v>5175</v>
      </c>
      <c r="W886" s="78" t="s">
        <v>5176</v>
      </c>
      <c r="X886" s="78" t="s">
        <v>3323</v>
      </c>
      <c r="Y886" s="78" t="s">
        <v>1402</v>
      </c>
      <c r="Z886" s="31" t="s">
        <v>634</v>
      </c>
      <c r="AA886" s="31" t="s">
        <v>3082</v>
      </c>
      <c r="AB886" s="91" t="s">
        <v>5177</v>
      </c>
      <c r="AC886" s="78" t="s">
        <v>3625</v>
      </c>
      <c r="AD886" s="98">
        <v>2800.1672239999998</v>
      </c>
      <c r="AE886" s="25" t="s">
        <v>5178</v>
      </c>
      <c r="AF886" s="4" t="s">
        <v>5567</v>
      </c>
      <c r="AG886" s="78" t="s">
        <v>4508</v>
      </c>
      <c r="AH886" s="78" t="s">
        <v>159</v>
      </c>
      <c r="AI886" s="1" t="s">
        <v>3082</v>
      </c>
      <c r="AJ886" s="1" t="s">
        <v>379</v>
      </c>
    </row>
    <row r="887" spans="1:36" ht="126" customHeight="1" x14ac:dyDescent="0.2">
      <c r="A887" s="123">
        <v>889</v>
      </c>
      <c r="B887" s="130" t="s">
        <v>5167</v>
      </c>
      <c r="C887" s="87" t="s">
        <v>5179</v>
      </c>
      <c r="D887" s="162"/>
      <c r="E887" s="108" t="s">
        <v>5180</v>
      </c>
      <c r="F887" s="173" t="s">
        <v>5169</v>
      </c>
      <c r="G887" s="80">
        <v>7</v>
      </c>
      <c r="H887" s="78" t="s">
        <v>162</v>
      </c>
      <c r="I887" s="78" t="s">
        <v>5181</v>
      </c>
      <c r="J887" s="25" t="s">
        <v>5171</v>
      </c>
      <c r="K887" s="25" t="s">
        <v>5182</v>
      </c>
      <c r="L887" s="77" t="s">
        <v>5183</v>
      </c>
      <c r="M887" s="51" t="s">
        <v>4026</v>
      </c>
      <c r="N887" s="78" t="s">
        <v>357</v>
      </c>
      <c r="O887" s="25" t="s">
        <v>4498</v>
      </c>
      <c r="P887" s="78" t="s">
        <v>379</v>
      </c>
      <c r="Q887" s="78" t="s">
        <v>4499</v>
      </c>
      <c r="R887" s="19" t="s">
        <v>4119</v>
      </c>
      <c r="S887" s="78" t="s">
        <v>1069</v>
      </c>
      <c r="T887" s="25" t="s">
        <v>2207</v>
      </c>
      <c r="U887" s="90" t="s">
        <v>5184</v>
      </c>
      <c r="V887" s="25" t="s">
        <v>5185</v>
      </c>
      <c r="W887" s="78" t="s">
        <v>5186</v>
      </c>
      <c r="X887" s="78" t="s">
        <v>3323</v>
      </c>
      <c r="Y887" s="78" t="s">
        <v>1402</v>
      </c>
      <c r="Z887" s="31" t="s">
        <v>634</v>
      </c>
      <c r="AA887" s="31" t="s">
        <v>3082</v>
      </c>
      <c r="AB887" s="91" t="s">
        <v>5187</v>
      </c>
      <c r="AC887" s="78" t="s">
        <v>3625</v>
      </c>
      <c r="AD887" s="98">
        <v>3567.7257530000002</v>
      </c>
      <c r="AE887" s="25" t="s">
        <v>5178</v>
      </c>
      <c r="AF887" s="4" t="s">
        <v>5568</v>
      </c>
      <c r="AG887" s="78" t="s">
        <v>4508</v>
      </c>
      <c r="AH887" s="78" t="s">
        <v>5188</v>
      </c>
      <c r="AI887" s="1" t="s">
        <v>3082</v>
      </c>
      <c r="AJ887" s="1" t="s">
        <v>379</v>
      </c>
    </row>
    <row r="888" spans="1:36" ht="126" customHeight="1" x14ac:dyDescent="0.2">
      <c r="A888" s="123">
        <v>890</v>
      </c>
      <c r="B888" s="3" t="s">
        <v>657</v>
      </c>
      <c r="C888" s="2" t="s">
        <v>5252</v>
      </c>
      <c r="D888" s="145"/>
      <c r="E888" s="181" t="s">
        <v>5253</v>
      </c>
      <c r="F888" s="168" t="s">
        <v>6689</v>
      </c>
      <c r="G888" s="22">
        <v>4</v>
      </c>
      <c r="H888" s="1" t="s">
        <v>1036</v>
      </c>
      <c r="I888" s="1" t="s">
        <v>5257</v>
      </c>
      <c r="J888" s="1" t="s">
        <v>5258</v>
      </c>
      <c r="K888" s="5" t="s">
        <v>6701</v>
      </c>
      <c r="L888" s="42" t="s">
        <v>1494</v>
      </c>
      <c r="M888" s="50" t="str">
        <f>"- 3 cm"</f>
        <v>- 3 cm</v>
      </c>
      <c r="N888" s="55" t="s">
        <v>1593</v>
      </c>
      <c r="O888" s="1" t="s">
        <v>1709</v>
      </c>
      <c r="P888" s="1" t="s">
        <v>5193</v>
      </c>
      <c r="Q888" s="1" t="s">
        <v>5266</v>
      </c>
      <c r="R888" s="1" t="s">
        <v>5265</v>
      </c>
      <c r="S888" s="1" t="s">
        <v>5267</v>
      </c>
      <c r="T888" s="1" t="s">
        <v>632</v>
      </c>
      <c r="U888" s="89" t="s">
        <v>5261</v>
      </c>
      <c r="V888" s="1" t="s">
        <v>5262</v>
      </c>
      <c r="W888" s="1" t="s">
        <v>5259</v>
      </c>
      <c r="X888" s="1" t="s">
        <v>5264</v>
      </c>
      <c r="Y888" s="1" t="s">
        <v>1291</v>
      </c>
      <c r="Z888" s="31" t="s">
        <v>634</v>
      </c>
      <c r="AA888" s="31" t="s">
        <v>635</v>
      </c>
      <c r="AB888" s="107" t="s">
        <v>6549</v>
      </c>
      <c r="AC888" s="19" t="s">
        <v>3670</v>
      </c>
      <c r="AD888" s="98">
        <v>4635.4515050167229</v>
      </c>
      <c r="AE888" s="1" t="s">
        <v>6545</v>
      </c>
      <c r="AF888" s="4" t="s">
        <v>6546</v>
      </c>
      <c r="AG888" s="1" t="s">
        <v>1491</v>
      </c>
      <c r="AH888" s="1" t="s">
        <v>174</v>
      </c>
      <c r="AI888" s="1" t="s">
        <v>3082</v>
      </c>
      <c r="AJ888" s="1" t="s">
        <v>379</v>
      </c>
    </row>
    <row r="889" spans="1:36" ht="126" customHeight="1" x14ac:dyDescent="0.2">
      <c r="A889" s="123">
        <v>891</v>
      </c>
      <c r="B889" s="3" t="s">
        <v>657</v>
      </c>
      <c r="C889" s="2" t="s">
        <v>5251</v>
      </c>
      <c r="D889" s="145"/>
      <c r="E889" s="181" t="s">
        <v>5255</v>
      </c>
      <c r="F889" s="168" t="s">
        <v>6543</v>
      </c>
      <c r="G889" s="22">
        <v>5</v>
      </c>
      <c r="H889" s="1" t="s">
        <v>1036</v>
      </c>
      <c r="I889" s="1" t="s">
        <v>5257</v>
      </c>
      <c r="J889" s="1" t="s">
        <v>5258</v>
      </c>
      <c r="K889" s="5" t="s">
        <v>6701</v>
      </c>
      <c r="L889" s="42" t="s">
        <v>1494</v>
      </c>
      <c r="M889" s="50" t="str">
        <f>"- 3 cm"</f>
        <v>- 3 cm</v>
      </c>
      <c r="N889" s="55" t="s">
        <v>1593</v>
      </c>
      <c r="O889" s="1" t="s">
        <v>1709</v>
      </c>
      <c r="P889" s="1" t="s">
        <v>5193</v>
      </c>
      <c r="Q889" s="1" t="s">
        <v>5266</v>
      </c>
      <c r="R889" s="1" t="s">
        <v>5265</v>
      </c>
      <c r="S889" s="1" t="s">
        <v>5267</v>
      </c>
      <c r="T889" s="1" t="s">
        <v>632</v>
      </c>
      <c r="U889" s="89" t="s">
        <v>5261</v>
      </c>
      <c r="V889" s="1" t="s">
        <v>5262</v>
      </c>
      <c r="W889" s="1" t="s">
        <v>5259</v>
      </c>
      <c r="X889" s="1" t="s">
        <v>5264</v>
      </c>
      <c r="Y889" s="1" t="s">
        <v>1295</v>
      </c>
      <c r="Z889" s="31" t="s">
        <v>634</v>
      </c>
      <c r="AA889" s="31" t="s">
        <v>635</v>
      </c>
      <c r="AB889" s="107" t="s">
        <v>6549</v>
      </c>
      <c r="AC889" s="19" t="s">
        <v>3670</v>
      </c>
      <c r="AD889" s="98">
        <v>5331.1036789297659</v>
      </c>
      <c r="AE889" s="1" t="s">
        <v>6545</v>
      </c>
      <c r="AF889" s="4" t="s">
        <v>6547</v>
      </c>
      <c r="AG889" s="1" t="s">
        <v>1491</v>
      </c>
      <c r="AH889" s="1" t="s">
        <v>174</v>
      </c>
      <c r="AI889" s="1" t="s">
        <v>3082</v>
      </c>
      <c r="AJ889" s="1" t="s">
        <v>379</v>
      </c>
    </row>
    <row r="890" spans="1:36" ht="126" customHeight="1" x14ac:dyDescent="0.2">
      <c r="A890" s="123">
        <v>892</v>
      </c>
      <c r="B890" s="3" t="s">
        <v>657</v>
      </c>
      <c r="C890" s="2" t="s">
        <v>5254</v>
      </c>
      <c r="D890" s="145"/>
      <c r="E890" s="181" t="s">
        <v>5256</v>
      </c>
      <c r="F890" s="168" t="s">
        <v>6543</v>
      </c>
      <c r="G890" s="22">
        <v>6</v>
      </c>
      <c r="H890" s="1" t="s">
        <v>1036</v>
      </c>
      <c r="I890" s="1" t="s">
        <v>5257</v>
      </c>
      <c r="J890" s="1" t="s">
        <v>5258</v>
      </c>
      <c r="K890" s="5" t="s">
        <v>6701</v>
      </c>
      <c r="L890" s="42" t="s">
        <v>1494</v>
      </c>
      <c r="M890" s="50" t="str">
        <f>"- 3 cm"</f>
        <v>- 3 cm</v>
      </c>
      <c r="N890" s="55" t="s">
        <v>1593</v>
      </c>
      <c r="O890" s="1" t="s">
        <v>1709</v>
      </c>
      <c r="P890" s="1" t="s">
        <v>5193</v>
      </c>
      <c r="Q890" s="1" t="s">
        <v>5266</v>
      </c>
      <c r="R890" s="1" t="s">
        <v>5265</v>
      </c>
      <c r="S890" s="1" t="s">
        <v>5267</v>
      </c>
      <c r="T890" s="1" t="s">
        <v>632</v>
      </c>
      <c r="U890" s="89" t="s">
        <v>5263</v>
      </c>
      <c r="V890" s="1" t="s">
        <v>5269</v>
      </c>
      <c r="W890" s="1" t="s">
        <v>5260</v>
      </c>
      <c r="X890" s="1" t="s">
        <v>5264</v>
      </c>
      <c r="Y890" s="1" t="s">
        <v>2673</v>
      </c>
      <c r="Z890" s="31" t="s">
        <v>634</v>
      </c>
      <c r="AA890" s="31" t="s">
        <v>635</v>
      </c>
      <c r="AB890" s="107" t="s">
        <v>6549</v>
      </c>
      <c r="AC890" s="19" t="s">
        <v>3670</v>
      </c>
      <c r="AD890" s="98">
        <v>5588</v>
      </c>
      <c r="AE890" s="1" t="s">
        <v>6545</v>
      </c>
      <c r="AF890" s="4" t="s">
        <v>6548</v>
      </c>
      <c r="AG890" s="1" t="s">
        <v>1491</v>
      </c>
      <c r="AH890" s="1" t="s">
        <v>174</v>
      </c>
      <c r="AI890" s="1" t="s">
        <v>3082</v>
      </c>
      <c r="AJ890" s="1" t="s">
        <v>379</v>
      </c>
    </row>
    <row r="891" spans="1:36" ht="126" customHeight="1" x14ac:dyDescent="0.2">
      <c r="A891" s="123">
        <v>893</v>
      </c>
      <c r="B891" s="3" t="s">
        <v>5726</v>
      </c>
      <c r="C891" s="2" t="s">
        <v>5727</v>
      </c>
      <c r="D891" s="145"/>
      <c r="E891" s="106" t="s">
        <v>5728</v>
      </c>
      <c r="F891" s="168" t="s">
        <v>5729</v>
      </c>
      <c r="G891" s="22">
        <v>5</v>
      </c>
      <c r="H891" s="1" t="s">
        <v>1161</v>
      </c>
      <c r="I891" s="1" t="s">
        <v>6030</v>
      </c>
      <c r="J891" s="1" t="s">
        <v>5730</v>
      </c>
      <c r="K891" s="1" t="s">
        <v>5731</v>
      </c>
      <c r="L891" s="42" t="s">
        <v>5732</v>
      </c>
      <c r="M891" s="48" t="s">
        <v>5733</v>
      </c>
      <c r="N891" s="55" t="s">
        <v>5734</v>
      </c>
      <c r="O891" s="1" t="s">
        <v>6025</v>
      </c>
      <c r="P891" s="1" t="s">
        <v>379</v>
      </c>
      <c r="Q891" s="1" t="s">
        <v>275</v>
      </c>
      <c r="R891" s="1" t="s">
        <v>5735</v>
      </c>
      <c r="S891" s="1" t="s">
        <v>379</v>
      </c>
      <c r="T891" s="1" t="s">
        <v>275</v>
      </c>
      <c r="U891" s="89" t="s">
        <v>379</v>
      </c>
      <c r="V891" s="1" t="s">
        <v>379</v>
      </c>
      <c r="W891" s="1" t="s">
        <v>379</v>
      </c>
      <c r="X891" s="1" t="s">
        <v>4197</v>
      </c>
      <c r="Y891" s="1" t="s">
        <v>3706</v>
      </c>
      <c r="Z891" s="31" t="s">
        <v>6625</v>
      </c>
      <c r="AA891" s="31" t="s">
        <v>275</v>
      </c>
      <c r="AB891" s="106" t="s">
        <v>5736</v>
      </c>
      <c r="AC891" s="1" t="s">
        <v>1132</v>
      </c>
      <c r="AD891" s="100">
        <v>4590</v>
      </c>
      <c r="AE891" s="4" t="s">
        <v>6026</v>
      </c>
      <c r="AF891" s="4" t="s">
        <v>5737</v>
      </c>
      <c r="AG891" s="1" t="s">
        <v>1900</v>
      </c>
      <c r="AH891" s="1" t="s">
        <v>5738</v>
      </c>
      <c r="AI891" s="140" t="s">
        <v>3082</v>
      </c>
      <c r="AJ891" s="132" t="s">
        <v>379</v>
      </c>
    </row>
    <row r="892" spans="1:36" ht="126" customHeight="1" x14ac:dyDescent="0.2">
      <c r="A892" s="123">
        <v>894</v>
      </c>
      <c r="B892" s="3" t="s">
        <v>5726</v>
      </c>
      <c r="C892" s="2" t="s">
        <v>5739</v>
      </c>
      <c r="D892" s="145"/>
      <c r="E892" s="106" t="s">
        <v>5740</v>
      </c>
      <c r="F892" s="168" t="s">
        <v>5729</v>
      </c>
      <c r="G892" s="22">
        <v>10</v>
      </c>
      <c r="H892" s="1" t="s">
        <v>1161</v>
      </c>
      <c r="I892" s="1" t="s">
        <v>6031</v>
      </c>
      <c r="J892" s="1" t="s">
        <v>5741</v>
      </c>
      <c r="K892" s="1" t="s">
        <v>6029</v>
      </c>
      <c r="L892" s="42" t="s">
        <v>5742</v>
      </c>
      <c r="M892" s="48" t="s">
        <v>5733</v>
      </c>
      <c r="N892" s="55" t="s">
        <v>5743</v>
      </c>
      <c r="O892" s="1" t="s">
        <v>5744</v>
      </c>
      <c r="P892" s="1" t="s">
        <v>379</v>
      </c>
      <c r="Q892" s="1" t="s">
        <v>275</v>
      </c>
      <c r="R892" s="1" t="s">
        <v>5735</v>
      </c>
      <c r="S892" s="1" t="s">
        <v>379</v>
      </c>
      <c r="T892" s="1" t="s">
        <v>3082</v>
      </c>
      <c r="U892" s="89" t="s">
        <v>379</v>
      </c>
      <c r="V892" s="1" t="s">
        <v>379</v>
      </c>
      <c r="W892" s="1" t="s">
        <v>379</v>
      </c>
      <c r="X892" s="1" t="s">
        <v>4197</v>
      </c>
      <c r="Y892" s="1" t="s">
        <v>3640</v>
      </c>
      <c r="Z892" s="31" t="s">
        <v>6625</v>
      </c>
      <c r="AA892" s="31" t="s">
        <v>275</v>
      </c>
      <c r="AB892" s="106" t="s">
        <v>5736</v>
      </c>
      <c r="AC892" s="1" t="s">
        <v>1132</v>
      </c>
      <c r="AD892" s="99">
        <v>1704</v>
      </c>
      <c r="AE892" s="4" t="s">
        <v>6026</v>
      </c>
      <c r="AF892" s="4" t="s">
        <v>5745</v>
      </c>
      <c r="AG892" s="1" t="s">
        <v>1900</v>
      </c>
      <c r="AH892" s="1" t="s">
        <v>5746</v>
      </c>
      <c r="AI892" s="140" t="s">
        <v>3082</v>
      </c>
      <c r="AJ892" s="132" t="s">
        <v>379</v>
      </c>
    </row>
    <row r="893" spans="1:36" ht="126" customHeight="1" x14ac:dyDescent="0.2">
      <c r="A893" s="123">
        <v>895</v>
      </c>
      <c r="B893" s="3" t="s">
        <v>5726</v>
      </c>
      <c r="C893" s="2" t="s">
        <v>5747</v>
      </c>
      <c r="D893" s="145"/>
      <c r="E893" s="106" t="s">
        <v>5748</v>
      </c>
      <c r="F893" s="168" t="s">
        <v>5729</v>
      </c>
      <c r="G893" s="22">
        <v>15</v>
      </c>
      <c r="H893" s="1" t="s">
        <v>1161</v>
      </c>
      <c r="I893" s="1" t="s">
        <v>6032</v>
      </c>
      <c r="J893" s="1" t="s">
        <v>5741</v>
      </c>
      <c r="K893" s="1" t="s">
        <v>5749</v>
      </c>
      <c r="L893" s="42" t="s">
        <v>5750</v>
      </c>
      <c r="M893" s="48" t="s">
        <v>5733</v>
      </c>
      <c r="N893" s="55" t="s">
        <v>5751</v>
      </c>
      <c r="O893" s="1" t="s">
        <v>5744</v>
      </c>
      <c r="P893" s="1" t="s">
        <v>379</v>
      </c>
      <c r="Q893" s="1" t="s">
        <v>275</v>
      </c>
      <c r="R893" s="1" t="s">
        <v>5735</v>
      </c>
      <c r="S893" s="1" t="s">
        <v>379</v>
      </c>
      <c r="T893" s="1" t="s">
        <v>275</v>
      </c>
      <c r="U893" s="89" t="s">
        <v>379</v>
      </c>
      <c r="V893" s="1" t="s">
        <v>379</v>
      </c>
      <c r="W893" s="1" t="s">
        <v>379</v>
      </c>
      <c r="X893" s="1" t="s">
        <v>4197</v>
      </c>
      <c r="Y893" s="1" t="s">
        <v>3948</v>
      </c>
      <c r="Z893" s="31" t="s">
        <v>6625</v>
      </c>
      <c r="AA893" s="31" t="s">
        <v>275</v>
      </c>
      <c r="AB893" s="106" t="s">
        <v>5736</v>
      </c>
      <c r="AC893" s="1" t="s">
        <v>1132</v>
      </c>
      <c r="AD893" s="100">
        <v>9571</v>
      </c>
      <c r="AE893" s="4" t="s">
        <v>6027</v>
      </c>
      <c r="AF893" s="4" t="s">
        <v>5752</v>
      </c>
      <c r="AG893" s="1" t="s">
        <v>1900</v>
      </c>
      <c r="AH893" s="1" t="s">
        <v>5746</v>
      </c>
      <c r="AI893" s="140" t="s">
        <v>3082</v>
      </c>
      <c r="AJ893" s="132" t="s">
        <v>379</v>
      </c>
    </row>
    <row r="894" spans="1:36" ht="126" customHeight="1" x14ac:dyDescent="0.2">
      <c r="A894" s="123">
        <v>896</v>
      </c>
      <c r="B894" s="3" t="s">
        <v>5726</v>
      </c>
      <c r="C894" s="2" t="s">
        <v>5753</v>
      </c>
      <c r="D894" s="145"/>
      <c r="E894" s="106" t="s">
        <v>5754</v>
      </c>
      <c r="F894" s="168" t="s">
        <v>5729</v>
      </c>
      <c r="G894" s="22">
        <v>20</v>
      </c>
      <c r="H894" s="1" t="s">
        <v>1161</v>
      </c>
      <c r="I894" s="1" t="s">
        <v>6033</v>
      </c>
      <c r="J894" s="1" t="s">
        <v>5741</v>
      </c>
      <c r="K894" s="1" t="s">
        <v>5755</v>
      </c>
      <c r="L894" s="42" t="s">
        <v>5756</v>
      </c>
      <c r="M894" s="48" t="s">
        <v>5733</v>
      </c>
      <c r="N894" s="55" t="s">
        <v>5757</v>
      </c>
      <c r="O894" s="1" t="s">
        <v>5744</v>
      </c>
      <c r="P894" s="1" t="s">
        <v>379</v>
      </c>
      <c r="Q894" s="1" t="s">
        <v>275</v>
      </c>
      <c r="R894" s="1" t="s">
        <v>5735</v>
      </c>
      <c r="S894" s="1" t="s">
        <v>379</v>
      </c>
      <c r="T894" s="1" t="s">
        <v>275</v>
      </c>
      <c r="U894" s="89" t="s">
        <v>379</v>
      </c>
      <c r="V894" s="1" t="s">
        <v>379</v>
      </c>
      <c r="W894" s="1" t="s">
        <v>379</v>
      </c>
      <c r="X894" s="1" t="s">
        <v>4197</v>
      </c>
      <c r="Y894" s="1" t="s">
        <v>3640</v>
      </c>
      <c r="Z894" s="31" t="s">
        <v>6625</v>
      </c>
      <c r="AA894" s="31" t="s">
        <v>275</v>
      </c>
      <c r="AB894" s="106" t="s">
        <v>5736</v>
      </c>
      <c r="AC894" s="1" t="s">
        <v>1132</v>
      </c>
      <c r="AD894" s="100">
        <v>11611</v>
      </c>
      <c r="AE894" s="1" t="s">
        <v>6028</v>
      </c>
      <c r="AF894" s="4" t="s">
        <v>5758</v>
      </c>
      <c r="AG894" s="1" t="s">
        <v>1900</v>
      </c>
      <c r="AH894" s="1" t="s">
        <v>5746</v>
      </c>
      <c r="AI894" s="140" t="s">
        <v>3082</v>
      </c>
      <c r="AJ894" s="132" t="s">
        <v>379</v>
      </c>
    </row>
    <row r="895" spans="1:36" ht="126" customHeight="1" x14ac:dyDescent="0.2">
      <c r="A895" s="123">
        <v>897</v>
      </c>
      <c r="B895" s="3" t="s">
        <v>5726</v>
      </c>
      <c r="C895" s="2" t="s">
        <v>5759</v>
      </c>
      <c r="D895" s="145"/>
      <c r="E895" s="106" t="s">
        <v>5760</v>
      </c>
      <c r="F895" s="168" t="s">
        <v>5761</v>
      </c>
      <c r="G895" s="22">
        <v>5</v>
      </c>
      <c r="H895" s="1" t="s">
        <v>5762</v>
      </c>
      <c r="I895" s="1" t="s">
        <v>6034</v>
      </c>
      <c r="J895" s="1" t="s">
        <v>5763</v>
      </c>
      <c r="K895" s="1" t="s">
        <v>3584</v>
      </c>
      <c r="L895" s="42" t="s">
        <v>4115</v>
      </c>
      <c r="M895" s="48">
        <v>-20</v>
      </c>
      <c r="N895" s="55" t="s">
        <v>5764</v>
      </c>
      <c r="O895" s="1" t="s">
        <v>5765</v>
      </c>
      <c r="P895" s="1" t="s">
        <v>5193</v>
      </c>
      <c r="Q895" s="1" t="s">
        <v>5766</v>
      </c>
      <c r="R895" s="1" t="s">
        <v>5767</v>
      </c>
      <c r="S895" s="1" t="s">
        <v>289</v>
      </c>
      <c r="T895" s="1" t="s">
        <v>632</v>
      </c>
      <c r="U895" s="89" t="s">
        <v>5768</v>
      </c>
      <c r="V895" s="1" t="s">
        <v>5769</v>
      </c>
      <c r="W895" s="1" t="s">
        <v>5770</v>
      </c>
      <c r="X895" s="1" t="s">
        <v>5264</v>
      </c>
      <c r="Y895" s="1" t="s">
        <v>1147</v>
      </c>
      <c r="Z895" s="31" t="s">
        <v>634</v>
      </c>
      <c r="AA895" s="31" t="s">
        <v>632</v>
      </c>
      <c r="AB895" s="106" t="s">
        <v>5771</v>
      </c>
      <c r="AC895" s="1" t="s">
        <v>4417</v>
      </c>
      <c r="AD895" s="100">
        <v>3330</v>
      </c>
      <c r="AE895" s="4" t="s">
        <v>6026</v>
      </c>
      <c r="AF895" s="4" t="s">
        <v>5772</v>
      </c>
      <c r="AG895" s="1" t="s">
        <v>1776</v>
      </c>
      <c r="AH895" s="1" t="s">
        <v>335</v>
      </c>
      <c r="AI895" s="140" t="s">
        <v>3082</v>
      </c>
      <c r="AJ895" s="132" t="s">
        <v>379</v>
      </c>
    </row>
    <row r="896" spans="1:36" ht="126" customHeight="1" x14ac:dyDescent="0.2">
      <c r="A896" s="123">
        <v>898</v>
      </c>
      <c r="B896" s="3" t="s">
        <v>5726</v>
      </c>
      <c r="C896" s="2" t="s">
        <v>5773</v>
      </c>
      <c r="D896" s="145"/>
      <c r="E896" s="106" t="s">
        <v>5774</v>
      </c>
      <c r="F896" s="168" t="s">
        <v>5761</v>
      </c>
      <c r="G896" s="22">
        <v>5</v>
      </c>
      <c r="H896" s="1" t="s">
        <v>5762</v>
      </c>
      <c r="I896" s="1" t="s">
        <v>6035</v>
      </c>
      <c r="J896" s="1" t="s">
        <v>5763</v>
      </c>
      <c r="K896" s="1" t="s">
        <v>3598</v>
      </c>
      <c r="L896" s="42" t="s">
        <v>2724</v>
      </c>
      <c r="M896" s="48">
        <v>-20</v>
      </c>
      <c r="N896" s="55" t="s">
        <v>353</v>
      </c>
      <c r="O896" s="1" t="s">
        <v>5765</v>
      </c>
      <c r="P896" s="1" t="s">
        <v>5193</v>
      </c>
      <c r="Q896" s="1" t="s">
        <v>5266</v>
      </c>
      <c r="R896" s="1" t="s">
        <v>5767</v>
      </c>
      <c r="S896" s="1" t="s">
        <v>289</v>
      </c>
      <c r="T896" s="1" t="s">
        <v>632</v>
      </c>
      <c r="U896" s="89" t="s">
        <v>5768</v>
      </c>
      <c r="V896" s="1" t="s">
        <v>5769</v>
      </c>
      <c r="W896" s="1" t="s">
        <v>5770</v>
      </c>
      <c r="X896" s="1" t="s">
        <v>5264</v>
      </c>
      <c r="Y896" s="1" t="s">
        <v>2233</v>
      </c>
      <c r="Z896" s="31" t="s">
        <v>634</v>
      </c>
      <c r="AA896" s="31" t="s">
        <v>632</v>
      </c>
      <c r="AB896" s="106" t="s">
        <v>5771</v>
      </c>
      <c r="AC896" s="1" t="s">
        <v>4417</v>
      </c>
      <c r="AD896" s="100">
        <v>3330</v>
      </c>
      <c r="AE896" s="4" t="s">
        <v>6026</v>
      </c>
      <c r="AF896" s="4" t="s">
        <v>5775</v>
      </c>
      <c r="AG896" s="1" t="s">
        <v>1776</v>
      </c>
      <c r="AH896" s="1" t="s">
        <v>335</v>
      </c>
      <c r="AI896" s="140" t="s">
        <v>3082</v>
      </c>
      <c r="AJ896" s="132" t="s">
        <v>379</v>
      </c>
    </row>
    <row r="897" spans="1:36" ht="126" customHeight="1" x14ac:dyDescent="0.2">
      <c r="A897" s="123">
        <v>899</v>
      </c>
      <c r="B897" s="125" t="s">
        <v>1034</v>
      </c>
      <c r="C897" s="2" t="s">
        <v>5995</v>
      </c>
      <c r="D897" s="162"/>
      <c r="E897" s="106" t="s">
        <v>5996</v>
      </c>
      <c r="F897" s="174" t="s">
        <v>5923</v>
      </c>
      <c r="G897" s="26" t="s">
        <v>5997</v>
      </c>
      <c r="H897" s="1" t="s">
        <v>5924</v>
      </c>
      <c r="I897" s="1" t="s">
        <v>5998</v>
      </c>
      <c r="J897" s="1" t="s">
        <v>350</v>
      </c>
      <c r="K897" s="19" t="s">
        <v>5999</v>
      </c>
      <c r="L897" s="44" t="s">
        <v>6000</v>
      </c>
      <c r="M897" s="50">
        <v>-7</v>
      </c>
      <c r="N897" s="57" t="s">
        <v>6001</v>
      </c>
      <c r="O897" s="1" t="s">
        <v>1709</v>
      </c>
      <c r="P897" s="19" t="s">
        <v>6002</v>
      </c>
      <c r="Q897" s="19" t="s">
        <v>6003</v>
      </c>
      <c r="R897" s="1" t="s">
        <v>4090</v>
      </c>
      <c r="S897" s="1" t="s">
        <v>631</v>
      </c>
      <c r="T897" s="1" t="s">
        <v>632</v>
      </c>
      <c r="U897" s="89" t="s">
        <v>6004</v>
      </c>
      <c r="V897" s="19" t="s">
        <v>4093</v>
      </c>
      <c r="W897" s="19" t="s">
        <v>91</v>
      </c>
      <c r="X897" s="1" t="s">
        <v>170</v>
      </c>
      <c r="Y897" s="19" t="s">
        <v>1624</v>
      </c>
      <c r="Z897" s="31" t="s">
        <v>634</v>
      </c>
      <c r="AA897" s="31" t="s">
        <v>635</v>
      </c>
      <c r="AB897" s="106" t="s">
        <v>5930</v>
      </c>
      <c r="AC897" s="1" t="s">
        <v>3670</v>
      </c>
      <c r="AD897" s="134">
        <v>6850</v>
      </c>
      <c r="AE897" s="70" t="s">
        <v>5931</v>
      </c>
      <c r="AF897" s="4" t="s">
        <v>6150</v>
      </c>
      <c r="AG897" s="112" t="s">
        <v>1990</v>
      </c>
      <c r="AH897" s="30" t="s">
        <v>1601</v>
      </c>
      <c r="AI897" s="1" t="s">
        <v>3082</v>
      </c>
      <c r="AJ897" s="1" t="s">
        <v>379</v>
      </c>
    </row>
    <row r="898" spans="1:36" ht="126" customHeight="1" x14ac:dyDescent="0.2">
      <c r="A898" s="123">
        <v>900</v>
      </c>
      <c r="B898" s="125" t="s">
        <v>1034</v>
      </c>
      <c r="C898" s="2" t="s">
        <v>6005</v>
      </c>
      <c r="D898" s="162"/>
      <c r="E898" s="106" t="s">
        <v>6006</v>
      </c>
      <c r="F898" s="174" t="s">
        <v>5923</v>
      </c>
      <c r="G898" s="26" t="s">
        <v>4085</v>
      </c>
      <c r="H898" s="1" t="s">
        <v>5924</v>
      </c>
      <c r="I898" s="1" t="s">
        <v>6007</v>
      </c>
      <c r="J898" s="1" t="s">
        <v>350</v>
      </c>
      <c r="K898" s="78" t="s">
        <v>6008</v>
      </c>
      <c r="L898" s="81" t="s">
        <v>1025</v>
      </c>
      <c r="M898" s="50">
        <v>-5</v>
      </c>
      <c r="N898" s="57" t="s">
        <v>6009</v>
      </c>
      <c r="O898" s="1" t="s">
        <v>1709</v>
      </c>
      <c r="P898" s="19" t="s">
        <v>6010</v>
      </c>
      <c r="Q898" s="19" t="s">
        <v>6003</v>
      </c>
      <c r="R898" s="1" t="s">
        <v>4091</v>
      </c>
      <c r="S898" s="1" t="s">
        <v>631</v>
      </c>
      <c r="T898" s="1" t="s">
        <v>632</v>
      </c>
      <c r="U898" s="89" t="s">
        <v>1663</v>
      </c>
      <c r="V898" s="19" t="s">
        <v>1664</v>
      </c>
      <c r="W898" s="19" t="s">
        <v>2244</v>
      </c>
      <c r="X898" s="1" t="s">
        <v>170</v>
      </c>
      <c r="Y898" s="19" t="s">
        <v>1624</v>
      </c>
      <c r="Z898" s="31" t="s">
        <v>634</v>
      </c>
      <c r="AA898" s="31" t="s">
        <v>635</v>
      </c>
      <c r="AB898" s="106" t="s">
        <v>5930</v>
      </c>
      <c r="AC898" s="1" t="s">
        <v>3670</v>
      </c>
      <c r="AD898" s="134">
        <v>4350</v>
      </c>
      <c r="AE898" s="70" t="s">
        <v>5938</v>
      </c>
      <c r="AF898" s="4" t="s">
        <v>6155</v>
      </c>
      <c r="AG898" s="112" t="s">
        <v>1990</v>
      </c>
      <c r="AH898" s="30" t="s">
        <v>1601</v>
      </c>
      <c r="AI898" s="1" t="s">
        <v>3082</v>
      </c>
      <c r="AJ898" s="1" t="s">
        <v>379</v>
      </c>
    </row>
    <row r="899" spans="1:36" ht="126" customHeight="1" x14ac:dyDescent="0.2">
      <c r="A899" s="123">
        <v>901</v>
      </c>
      <c r="B899" s="125" t="s">
        <v>1034</v>
      </c>
      <c r="C899" s="2" t="s">
        <v>6011</v>
      </c>
      <c r="D899" s="162"/>
      <c r="E899" s="106" t="s">
        <v>6012</v>
      </c>
      <c r="F899" s="174" t="s">
        <v>5923</v>
      </c>
      <c r="G899" s="26" t="s">
        <v>4085</v>
      </c>
      <c r="H899" s="1" t="s">
        <v>5924</v>
      </c>
      <c r="I899" s="1" t="s">
        <v>6013</v>
      </c>
      <c r="J899" s="1" t="s">
        <v>1324</v>
      </c>
      <c r="K899" s="78" t="s">
        <v>6014</v>
      </c>
      <c r="L899" s="81" t="s">
        <v>4630</v>
      </c>
      <c r="M899" s="50">
        <v>-10</v>
      </c>
      <c r="N899" s="57" t="s">
        <v>6015</v>
      </c>
      <c r="O899" s="1" t="s">
        <v>1709</v>
      </c>
      <c r="P899" s="19" t="s">
        <v>6010</v>
      </c>
      <c r="Q899" s="19" t="s">
        <v>6003</v>
      </c>
      <c r="R899" s="1" t="s">
        <v>4091</v>
      </c>
      <c r="S899" s="1" t="s">
        <v>631</v>
      </c>
      <c r="T899" s="1" t="s">
        <v>632</v>
      </c>
      <c r="U899" s="89" t="s">
        <v>1663</v>
      </c>
      <c r="V899" s="19" t="s">
        <v>1664</v>
      </c>
      <c r="W899" s="19" t="s">
        <v>2244</v>
      </c>
      <c r="X899" s="1" t="s">
        <v>170</v>
      </c>
      <c r="Y899" s="19" t="s">
        <v>1624</v>
      </c>
      <c r="Z899" s="31" t="s">
        <v>634</v>
      </c>
      <c r="AA899" s="31" t="s">
        <v>635</v>
      </c>
      <c r="AB899" s="106" t="s">
        <v>5930</v>
      </c>
      <c r="AC899" s="1" t="s">
        <v>3670</v>
      </c>
      <c r="AD899" s="134">
        <v>4350</v>
      </c>
      <c r="AE899" s="70" t="s">
        <v>5938</v>
      </c>
      <c r="AF899" s="4" t="s">
        <v>6155</v>
      </c>
      <c r="AG899" s="112" t="s">
        <v>1990</v>
      </c>
      <c r="AH899" s="30" t="s">
        <v>641</v>
      </c>
      <c r="AI899" s="1" t="s">
        <v>3082</v>
      </c>
      <c r="AJ899" s="1" t="s">
        <v>379</v>
      </c>
    </row>
    <row r="900" spans="1:36" ht="126" customHeight="1" x14ac:dyDescent="0.2">
      <c r="A900" s="123">
        <v>902</v>
      </c>
      <c r="B900" s="125" t="s">
        <v>1034</v>
      </c>
      <c r="C900" s="2" t="s">
        <v>6016</v>
      </c>
      <c r="D900" s="162"/>
      <c r="E900" s="106" t="s">
        <v>6017</v>
      </c>
      <c r="F900" s="174" t="s">
        <v>5923</v>
      </c>
      <c r="G900" s="26" t="s">
        <v>4110</v>
      </c>
      <c r="H900" s="1" t="s">
        <v>5924</v>
      </c>
      <c r="I900" s="1" t="s">
        <v>6018</v>
      </c>
      <c r="J900" s="1" t="s">
        <v>350</v>
      </c>
      <c r="K900" s="78" t="s">
        <v>6019</v>
      </c>
      <c r="L900" s="81" t="s">
        <v>3890</v>
      </c>
      <c r="M900" s="50">
        <v>-6</v>
      </c>
      <c r="N900" s="57" t="s">
        <v>6020</v>
      </c>
      <c r="O900" s="1" t="s">
        <v>1709</v>
      </c>
      <c r="P900" s="19" t="s">
        <v>6021</v>
      </c>
      <c r="Q900" s="19" t="s">
        <v>6003</v>
      </c>
      <c r="R900" s="1" t="s">
        <v>4091</v>
      </c>
      <c r="S900" s="1" t="s">
        <v>631</v>
      </c>
      <c r="T900" s="1" t="s">
        <v>632</v>
      </c>
      <c r="U900" s="89" t="s">
        <v>327</v>
      </c>
      <c r="V900" s="19" t="s">
        <v>328</v>
      </c>
      <c r="W900" s="19" t="s">
        <v>505</v>
      </c>
      <c r="X900" s="1" t="s">
        <v>170</v>
      </c>
      <c r="Y900" s="19" t="s">
        <v>2673</v>
      </c>
      <c r="Z900" s="31" t="s">
        <v>634</v>
      </c>
      <c r="AA900" s="31" t="s">
        <v>635</v>
      </c>
      <c r="AB900" s="106" t="s">
        <v>5930</v>
      </c>
      <c r="AC900" s="1" t="s">
        <v>3670</v>
      </c>
      <c r="AD900" s="134">
        <v>4565</v>
      </c>
      <c r="AE900" s="70" t="s">
        <v>5938</v>
      </c>
      <c r="AF900" s="4" t="s">
        <v>6156</v>
      </c>
      <c r="AG900" s="112" t="s">
        <v>1990</v>
      </c>
      <c r="AH900" s="30" t="s">
        <v>1601</v>
      </c>
      <c r="AI900" s="1" t="s">
        <v>3082</v>
      </c>
      <c r="AJ900" s="1" t="s">
        <v>379</v>
      </c>
    </row>
    <row r="901" spans="1:36" ht="126" customHeight="1" x14ac:dyDescent="0.2">
      <c r="A901" s="123">
        <v>903</v>
      </c>
      <c r="B901" s="3" t="s">
        <v>1503</v>
      </c>
      <c r="C901" s="2" t="s">
        <v>5776</v>
      </c>
      <c r="D901" s="145"/>
      <c r="E901" s="106" t="s">
        <v>5777</v>
      </c>
      <c r="F901" s="168" t="s">
        <v>5778</v>
      </c>
      <c r="G901" s="22">
        <v>5</v>
      </c>
      <c r="H901" s="1" t="s">
        <v>5779</v>
      </c>
      <c r="I901" s="1" t="s">
        <v>6054</v>
      </c>
      <c r="J901" s="1" t="s">
        <v>1988</v>
      </c>
      <c r="K901" s="1" t="s">
        <v>1988</v>
      </c>
      <c r="L901" s="42" t="s">
        <v>5780</v>
      </c>
      <c r="M901" s="48" t="s">
        <v>6057</v>
      </c>
      <c r="N901" s="55" t="s">
        <v>699</v>
      </c>
      <c r="O901" s="1" t="s">
        <v>285</v>
      </c>
      <c r="P901" s="1" t="s">
        <v>379</v>
      </c>
      <c r="Q901" s="1" t="s">
        <v>379</v>
      </c>
      <c r="R901" s="1" t="s">
        <v>1525</v>
      </c>
      <c r="S901" s="1" t="s">
        <v>1526</v>
      </c>
      <c r="T901" s="1" t="s">
        <v>275</v>
      </c>
      <c r="U901" s="89" t="s">
        <v>379</v>
      </c>
      <c r="V901" s="1" t="s">
        <v>379</v>
      </c>
      <c r="W901" s="1" t="s">
        <v>379</v>
      </c>
      <c r="X901" s="1" t="s">
        <v>276</v>
      </c>
      <c r="Y901" s="1" t="s">
        <v>964</v>
      </c>
      <c r="Z901" s="31" t="s">
        <v>6625</v>
      </c>
      <c r="AA901" s="31" t="s">
        <v>5781</v>
      </c>
      <c r="AB901" s="106" t="s">
        <v>3408</v>
      </c>
      <c r="AC901" s="1" t="s">
        <v>1132</v>
      </c>
      <c r="AD901" s="100" t="s">
        <v>6062</v>
      </c>
      <c r="AE901" s="1" t="s">
        <v>5782</v>
      </c>
      <c r="AF901" s="4" t="s">
        <v>5783</v>
      </c>
      <c r="AG901" s="1" t="s">
        <v>6071</v>
      </c>
      <c r="AH901" s="1" t="s">
        <v>6072</v>
      </c>
      <c r="AI901" s="198" t="s">
        <v>2207</v>
      </c>
      <c r="AJ901" s="132">
        <v>45838</v>
      </c>
    </row>
    <row r="902" spans="1:36" ht="126" customHeight="1" x14ac:dyDescent="0.2">
      <c r="A902" s="123">
        <v>904</v>
      </c>
      <c r="B902" s="3" t="s">
        <v>1503</v>
      </c>
      <c r="C902" s="2" t="s">
        <v>5784</v>
      </c>
      <c r="D902" s="145"/>
      <c r="E902" s="106" t="s">
        <v>5785</v>
      </c>
      <c r="F902" s="168" t="s">
        <v>5778</v>
      </c>
      <c r="G902" s="22">
        <v>6</v>
      </c>
      <c r="H902" s="1" t="s">
        <v>5779</v>
      </c>
      <c r="I902" s="1" t="s">
        <v>6055</v>
      </c>
      <c r="J902" s="1" t="s">
        <v>1988</v>
      </c>
      <c r="K902" s="1" t="s">
        <v>1988</v>
      </c>
      <c r="L902" s="42" t="s">
        <v>5786</v>
      </c>
      <c r="M902" s="48" t="s">
        <v>6057</v>
      </c>
      <c r="N902" s="55" t="s">
        <v>699</v>
      </c>
      <c r="O902" s="1" t="s">
        <v>285</v>
      </c>
      <c r="P902" s="1" t="s">
        <v>379</v>
      </c>
      <c r="Q902" s="1" t="s">
        <v>379</v>
      </c>
      <c r="R902" s="1" t="s">
        <v>1525</v>
      </c>
      <c r="S902" s="1" t="s">
        <v>1526</v>
      </c>
      <c r="T902" s="1" t="s">
        <v>275</v>
      </c>
      <c r="U902" s="89" t="s">
        <v>379</v>
      </c>
      <c r="V902" s="1" t="s">
        <v>379</v>
      </c>
      <c r="W902" s="1" t="s">
        <v>379</v>
      </c>
      <c r="X902" s="1" t="s">
        <v>276</v>
      </c>
      <c r="Y902" s="1" t="s">
        <v>1291</v>
      </c>
      <c r="Z902" s="31" t="s">
        <v>6625</v>
      </c>
      <c r="AA902" s="31" t="s">
        <v>5781</v>
      </c>
      <c r="AB902" s="106" t="s">
        <v>3408</v>
      </c>
      <c r="AC902" s="1" t="s">
        <v>1132</v>
      </c>
      <c r="AD902" s="100" t="s">
        <v>6061</v>
      </c>
      <c r="AE902" s="1" t="s">
        <v>5782</v>
      </c>
      <c r="AF902" s="4" t="s">
        <v>5787</v>
      </c>
      <c r="AG902" s="1" t="s">
        <v>6071</v>
      </c>
      <c r="AH902" s="1" t="s">
        <v>6072</v>
      </c>
      <c r="AI902" s="198" t="s">
        <v>2207</v>
      </c>
      <c r="AJ902" s="132">
        <v>45838</v>
      </c>
    </row>
    <row r="903" spans="1:36" ht="126" customHeight="1" x14ac:dyDescent="0.2">
      <c r="A903" s="123">
        <v>905</v>
      </c>
      <c r="B903" s="3" t="s">
        <v>1503</v>
      </c>
      <c r="C903" s="2" t="s">
        <v>5788</v>
      </c>
      <c r="D903" s="145"/>
      <c r="E903" s="106" t="s">
        <v>5789</v>
      </c>
      <c r="F903" s="168" t="s">
        <v>5778</v>
      </c>
      <c r="G903" s="22" t="s">
        <v>4110</v>
      </c>
      <c r="H903" s="1" t="s">
        <v>5779</v>
      </c>
      <c r="I903" s="1" t="s">
        <v>6056</v>
      </c>
      <c r="J903" s="1" t="s">
        <v>1988</v>
      </c>
      <c r="K903" s="1" t="s">
        <v>1988</v>
      </c>
      <c r="L903" s="42" t="s">
        <v>5786</v>
      </c>
      <c r="M903" s="48" t="s">
        <v>6057</v>
      </c>
      <c r="N903" s="55" t="s">
        <v>699</v>
      </c>
      <c r="O903" s="1" t="s">
        <v>285</v>
      </c>
      <c r="P903" s="1" t="s">
        <v>379</v>
      </c>
      <c r="Q903" s="1" t="s">
        <v>379</v>
      </c>
      <c r="R903" s="1" t="s">
        <v>1525</v>
      </c>
      <c r="S903" s="1" t="s">
        <v>1526</v>
      </c>
      <c r="T903" s="1" t="s">
        <v>275</v>
      </c>
      <c r="U903" s="89" t="s">
        <v>379</v>
      </c>
      <c r="V903" s="1" t="s">
        <v>379</v>
      </c>
      <c r="W903" s="1" t="s">
        <v>379</v>
      </c>
      <c r="X903" s="1" t="s">
        <v>276</v>
      </c>
      <c r="Y903" s="1" t="s">
        <v>1291</v>
      </c>
      <c r="Z903" s="31" t="s">
        <v>6625</v>
      </c>
      <c r="AA903" s="31" t="s">
        <v>5781</v>
      </c>
      <c r="AB903" s="106" t="s">
        <v>3408</v>
      </c>
      <c r="AC903" s="1" t="s">
        <v>1132</v>
      </c>
      <c r="AD903" s="100" t="s">
        <v>6061</v>
      </c>
      <c r="AE903" s="1" t="s">
        <v>5782</v>
      </c>
      <c r="AF903" s="4" t="s">
        <v>5787</v>
      </c>
      <c r="AG903" s="1" t="s">
        <v>6071</v>
      </c>
      <c r="AH903" s="1" t="s">
        <v>6072</v>
      </c>
      <c r="AI903" s="198" t="s">
        <v>2207</v>
      </c>
      <c r="AJ903" s="132">
        <v>45838</v>
      </c>
    </row>
    <row r="904" spans="1:36" ht="126" customHeight="1" x14ac:dyDescent="0.2">
      <c r="A904" s="123">
        <v>906</v>
      </c>
      <c r="B904" s="3" t="s">
        <v>1503</v>
      </c>
      <c r="C904" s="2" t="s">
        <v>5790</v>
      </c>
      <c r="D904" s="145"/>
      <c r="E904" s="106" t="s">
        <v>5791</v>
      </c>
      <c r="F904" s="168" t="s">
        <v>5778</v>
      </c>
      <c r="G904" s="22">
        <v>7</v>
      </c>
      <c r="H904" s="1" t="s">
        <v>5779</v>
      </c>
      <c r="I904" s="1" t="s">
        <v>6036</v>
      </c>
      <c r="J904" s="1" t="s">
        <v>1988</v>
      </c>
      <c r="K904" s="1" t="s">
        <v>1988</v>
      </c>
      <c r="L904" s="42" t="s">
        <v>5792</v>
      </c>
      <c r="M904" s="48" t="s">
        <v>6057</v>
      </c>
      <c r="N904" s="55" t="s">
        <v>699</v>
      </c>
      <c r="O904" s="1" t="s">
        <v>285</v>
      </c>
      <c r="P904" s="1" t="s">
        <v>379</v>
      </c>
      <c r="Q904" s="1" t="s">
        <v>379</v>
      </c>
      <c r="R904" s="1" t="s">
        <v>1525</v>
      </c>
      <c r="S904" s="1" t="s">
        <v>1526</v>
      </c>
      <c r="T904" s="1" t="s">
        <v>275</v>
      </c>
      <c r="U904" s="89" t="s">
        <v>379</v>
      </c>
      <c r="V904" s="1" t="s">
        <v>379</v>
      </c>
      <c r="W904" s="1" t="s">
        <v>379</v>
      </c>
      <c r="X904" s="1" t="s">
        <v>276</v>
      </c>
      <c r="Y904" s="1" t="s">
        <v>1588</v>
      </c>
      <c r="Z904" s="31" t="s">
        <v>6625</v>
      </c>
      <c r="AA904" s="31" t="s">
        <v>5781</v>
      </c>
      <c r="AB904" s="106" t="s">
        <v>3408</v>
      </c>
      <c r="AC904" s="1" t="s">
        <v>1132</v>
      </c>
      <c r="AD904" s="100" t="s">
        <v>6060</v>
      </c>
      <c r="AE904" s="1" t="s">
        <v>5782</v>
      </c>
      <c r="AF904" s="4" t="s">
        <v>5793</v>
      </c>
      <c r="AG904" s="1" t="s">
        <v>6071</v>
      </c>
      <c r="AH904" s="1" t="s">
        <v>6072</v>
      </c>
      <c r="AI904" s="198" t="s">
        <v>2207</v>
      </c>
      <c r="AJ904" s="132">
        <v>45838</v>
      </c>
    </row>
    <row r="905" spans="1:36" ht="126" customHeight="1" x14ac:dyDescent="0.2">
      <c r="A905" s="123">
        <v>907</v>
      </c>
      <c r="B905" s="3" t="s">
        <v>1503</v>
      </c>
      <c r="C905" s="2" t="s">
        <v>5794</v>
      </c>
      <c r="D905" s="145"/>
      <c r="E905" s="106" t="s">
        <v>5795</v>
      </c>
      <c r="F905" s="168" t="s">
        <v>5778</v>
      </c>
      <c r="G905" s="22">
        <v>7</v>
      </c>
      <c r="H905" s="1" t="s">
        <v>5779</v>
      </c>
      <c r="I905" s="1" t="s">
        <v>6037</v>
      </c>
      <c r="J905" s="1" t="s">
        <v>1988</v>
      </c>
      <c r="K905" s="1" t="s">
        <v>1988</v>
      </c>
      <c r="L905" s="42" t="s">
        <v>5792</v>
      </c>
      <c r="M905" s="48" t="s">
        <v>6057</v>
      </c>
      <c r="N905" s="55" t="s">
        <v>699</v>
      </c>
      <c r="O905" s="1" t="s">
        <v>285</v>
      </c>
      <c r="P905" s="1" t="s">
        <v>379</v>
      </c>
      <c r="Q905" s="1" t="s">
        <v>379</v>
      </c>
      <c r="R905" s="1" t="s">
        <v>1525</v>
      </c>
      <c r="S905" s="1" t="s">
        <v>1526</v>
      </c>
      <c r="T905" s="1" t="s">
        <v>275</v>
      </c>
      <c r="U905" s="89" t="s">
        <v>379</v>
      </c>
      <c r="V905" s="1" t="s">
        <v>379</v>
      </c>
      <c r="W905" s="1" t="s">
        <v>379</v>
      </c>
      <c r="X905" s="1" t="s">
        <v>276</v>
      </c>
      <c r="Y905" s="1" t="s">
        <v>1588</v>
      </c>
      <c r="Z905" s="31" t="s">
        <v>6625</v>
      </c>
      <c r="AA905" s="31" t="s">
        <v>5781</v>
      </c>
      <c r="AB905" s="106" t="s">
        <v>3408</v>
      </c>
      <c r="AC905" s="1" t="s">
        <v>1132</v>
      </c>
      <c r="AD905" s="100" t="s">
        <v>6060</v>
      </c>
      <c r="AE905" s="1" t="s">
        <v>5782</v>
      </c>
      <c r="AF905" s="4" t="s">
        <v>5793</v>
      </c>
      <c r="AG905" s="1" t="s">
        <v>6071</v>
      </c>
      <c r="AH905" s="1" t="s">
        <v>6072</v>
      </c>
      <c r="AI905" s="198" t="s">
        <v>2207</v>
      </c>
      <c r="AJ905" s="132">
        <v>45838</v>
      </c>
    </row>
    <row r="906" spans="1:36" ht="126" customHeight="1" x14ac:dyDescent="0.2">
      <c r="A906" s="123">
        <v>908</v>
      </c>
      <c r="B906" s="3" t="s">
        <v>1503</v>
      </c>
      <c r="C906" s="2" t="s">
        <v>5796</v>
      </c>
      <c r="D906" s="145"/>
      <c r="E906" s="106" t="s">
        <v>5797</v>
      </c>
      <c r="F906" s="168" t="s">
        <v>5778</v>
      </c>
      <c r="G906" s="22">
        <v>8</v>
      </c>
      <c r="H906" s="1" t="s">
        <v>5779</v>
      </c>
      <c r="I906" s="1" t="s">
        <v>6038</v>
      </c>
      <c r="J906" s="1" t="s">
        <v>1988</v>
      </c>
      <c r="K906" s="1" t="s">
        <v>1988</v>
      </c>
      <c r="L906" s="42" t="s">
        <v>5798</v>
      </c>
      <c r="M906" s="48" t="s">
        <v>6057</v>
      </c>
      <c r="N906" s="55" t="s">
        <v>699</v>
      </c>
      <c r="O906" s="1" t="s">
        <v>285</v>
      </c>
      <c r="P906" s="1" t="s">
        <v>379</v>
      </c>
      <c r="Q906" s="1" t="s">
        <v>379</v>
      </c>
      <c r="R906" s="1" t="s">
        <v>1525</v>
      </c>
      <c r="S906" s="1" t="s">
        <v>1526</v>
      </c>
      <c r="T906" s="1" t="s">
        <v>275</v>
      </c>
      <c r="U906" s="89" t="s">
        <v>379</v>
      </c>
      <c r="V906" s="1" t="s">
        <v>379</v>
      </c>
      <c r="W906" s="1" t="s">
        <v>379</v>
      </c>
      <c r="X906" s="1" t="s">
        <v>276</v>
      </c>
      <c r="Y906" s="1" t="s">
        <v>1291</v>
      </c>
      <c r="Z906" s="31" t="s">
        <v>6625</v>
      </c>
      <c r="AA906" s="31" t="s">
        <v>5781</v>
      </c>
      <c r="AB906" s="106" t="s">
        <v>3408</v>
      </c>
      <c r="AC906" s="1" t="s">
        <v>1132</v>
      </c>
      <c r="AD906" s="100" t="s">
        <v>6059</v>
      </c>
      <c r="AE906" s="1" t="s">
        <v>5782</v>
      </c>
      <c r="AF906" s="4" t="s">
        <v>5799</v>
      </c>
      <c r="AG906" s="1" t="s">
        <v>6071</v>
      </c>
      <c r="AH906" s="1" t="s">
        <v>6072</v>
      </c>
      <c r="AI906" s="198" t="s">
        <v>2207</v>
      </c>
      <c r="AJ906" s="132">
        <v>45838</v>
      </c>
    </row>
    <row r="907" spans="1:36" ht="126" customHeight="1" x14ac:dyDescent="0.2">
      <c r="A907" s="123">
        <v>909</v>
      </c>
      <c r="B907" s="3" t="s">
        <v>1503</v>
      </c>
      <c r="C907" s="2" t="s">
        <v>5800</v>
      </c>
      <c r="D907" s="145"/>
      <c r="E907" s="106" t="s">
        <v>5801</v>
      </c>
      <c r="F907" s="168" t="s">
        <v>5778</v>
      </c>
      <c r="G907" s="22">
        <v>9</v>
      </c>
      <c r="H907" s="1" t="s">
        <v>5779</v>
      </c>
      <c r="I907" s="1" t="s">
        <v>6039</v>
      </c>
      <c r="J907" s="1" t="s">
        <v>1988</v>
      </c>
      <c r="K907" s="1" t="s">
        <v>1988</v>
      </c>
      <c r="L907" s="42" t="s">
        <v>5802</v>
      </c>
      <c r="M907" s="48" t="s">
        <v>6057</v>
      </c>
      <c r="N907" s="55" t="s">
        <v>699</v>
      </c>
      <c r="O907" s="1" t="s">
        <v>285</v>
      </c>
      <c r="P907" s="1" t="s">
        <v>379</v>
      </c>
      <c r="Q907" s="1" t="s">
        <v>379</v>
      </c>
      <c r="R907" s="1" t="s">
        <v>1525</v>
      </c>
      <c r="S907" s="1" t="s">
        <v>1526</v>
      </c>
      <c r="T907" s="1" t="s">
        <v>275</v>
      </c>
      <c r="U907" s="89" t="s">
        <v>379</v>
      </c>
      <c r="V907" s="1" t="s">
        <v>379</v>
      </c>
      <c r="W907" s="1" t="s">
        <v>379</v>
      </c>
      <c r="X907" s="1" t="s">
        <v>276</v>
      </c>
      <c r="Y907" s="1" t="s">
        <v>1958</v>
      </c>
      <c r="Z907" s="31" t="s">
        <v>6625</v>
      </c>
      <c r="AA907" s="31" t="s">
        <v>5781</v>
      </c>
      <c r="AB907" s="106" t="s">
        <v>3408</v>
      </c>
      <c r="AC907" s="1" t="s">
        <v>1132</v>
      </c>
      <c r="AD907" s="100" t="s">
        <v>6058</v>
      </c>
      <c r="AE907" s="1" t="s">
        <v>5782</v>
      </c>
      <c r="AF907" s="4" t="s">
        <v>5803</v>
      </c>
      <c r="AG907" s="1" t="s">
        <v>6071</v>
      </c>
      <c r="AH907" s="1" t="s">
        <v>6072</v>
      </c>
      <c r="AI907" s="198" t="s">
        <v>2207</v>
      </c>
      <c r="AJ907" s="132">
        <v>45838</v>
      </c>
    </row>
    <row r="908" spans="1:36" ht="126" customHeight="1" x14ac:dyDescent="0.2">
      <c r="A908" s="123">
        <v>910</v>
      </c>
      <c r="B908" s="3" t="s">
        <v>1503</v>
      </c>
      <c r="C908" s="2" t="s">
        <v>5804</v>
      </c>
      <c r="D908" s="145"/>
      <c r="E908" s="106" t="s">
        <v>5805</v>
      </c>
      <c r="F908" s="168" t="s">
        <v>5778</v>
      </c>
      <c r="G908" s="22">
        <v>9</v>
      </c>
      <c r="H908" s="1" t="s">
        <v>5779</v>
      </c>
      <c r="I908" s="1" t="s">
        <v>6040</v>
      </c>
      <c r="J908" s="1" t="s">
        <v>1988</v>
      </c>
      <c r="K908" s="1" t="s">
        <v>1988</v>
      </c>
      <c r="L908" s="42" t="s">
        <v>5802</v>
      </c>
      <c r="M908" s="48" t="s">
        <v>6057</v>
      </c>
      <c r="N908" s="55" t="s">
        <v>699</v>
      </c>
      <c r="O908" s="1" t="s">
        <v>285</v>
      </c>
      <c r="P908" s="1" t="s">
        <v>379</v>
      </c>
      <c r="Q908" s="1" t="s">
        <v>379</v>
      </c>
      <c r="R908" s="1" t="s">
        <v>1525</v>
      </c>
      <c r="S908" s="1" t="s">
        <v>1526</v>
      </c>
      <c r="T908" s="1" t="s">
        <v>275</v>
      </c>
      <c r="U908" s="89" t="s">
        <v>379</v>
      </c>
      <c r="V908" s="1" t="s">
        <v>379</v>
      </c>
      <c r="W908" s="1" t="s">
        <v>379</v>
      </c>
      <c r="X908" s="1" t="s">
        <v>276</v>
      </c>
      <c r="Y908" s="1" t="s">
        <v>1958</v>
      </c>
      <c r="Z908" s="31" t="s">
        <v>6625</v>
      </c>
      <c r="AA908" s="31" t="s">
        <v>5781</v>
      </c>
      <c r="AB908" s="106" t="s">
        <v>3408</v>
      </c>
      <c r="AC908" s="1" t="s">
        <v>1132</v>
      </c>
      <c r="AD908" s="100" t="s">
        <v>6058</v>
      </c>
      <c r="AE908" s="1" t="s">
        <v>5782</v>
      </c>
      <c r="AF908" s="4" t="s">
        <v>5803</v>
      </c>
      <c r="AG908" s="1" t="s">
        <v>6071</v>
      </c>
      <c r="AH908" s="1" t="s">
        <v>6072</v>
      </c>
      <c r="AI908" s="198" t="s">
        <v>2207</v>
      </c>
      <c r="AJ908" s="132">
        <v>45838</v>
      </c>
    </row>
    <row r="909" spans="1:36" ht="126" customHeight="1" x14ac:dyDescent="0.2">
      <c r="A909" s="123">
        <v>911</v>
      </c>
      <c r="B909" s="3" t="s">
        <v>1503</v>
      </c>
      <c r="C909" s="2" t="s">
        <v>5806</v>
      </c>
      <c r="D909" s="145"/>
      <c r="E909" s="106" t="s">
        <v>5807</v>
      </c>
      <c r="F909" s="168" t="s">
        <v>5778</v>
      </c>
      <c r="G909" s="22">
        <v>10</v>
      </c>
      <c r="H909" s="1" t="s">
        <v>5779</v>
      </c>
      <c r="I909" s="1" t="s">
        <v>6041</v>
      </c>
      <c r="J909" s="1" t="s">
        <v>1988</v>
      </c>
      <c r="K909" s="1" t="s">
        <v>1988</v>
      </c>
      <c r="L909" s="42" t="s">
        <v>5808</v>
      </c>
      <c r="M909" s="48" t="s">
        <v>6057</v>
      </c>
      <c r="N909" s="55" t="s">
        <v>699</v>
      </c>
      <c r="O909" s="1" t="s">
        <v>285</v>
      </c>
      <c r="P909" s="1" t="s">
        <v>379</v>
      </c>
      <c r="Q909" s="1" t="s">
        <v>379</v>
      </c>
      <c r="R909" s="1" t="s">
        <v>1525</v>
      </c>
      <c r="S909" s="1" t="s">
        <v>1526</v>
      </c>
      <c r="T909" s="1" t="s">
        <v>275</v>
      </c>
      <c r="U909" s="89" t="s">
        <v>379</v>
      </c>
      <c r="V909" s="1" t="s">
        <v>379</v>
      </c>
      <c r="W909" s="1" t="s">
        <v>379</v>
      </c>
      <c r="X909" s="1" t="s">
        <v>276</v>
      </c>
      <c r="Y909" s="1" t="s">
        <v>1291</v>
      </c>
      <c r="Z909" s="31" t="s">
        <v>6625</v>
      </c>
      <c r="AA909" s="31" t="s">
        <v>5781</v>
      </c>
      <c r="AB909" s="106" t="s">
        <v>3408</v>
      </c>
      <c r="AC909" s="1" t="s">
        <v>1132</v>
      </c>
      <c r="AD909" s="100" t="s">
        <v>6063</v>
      </c>
      <c r="AE909" s="1" t="s">
        <v>5782</v>
      </c>
      <c r="AF909" s="4" t="s">
        <v>5809</v>
      </c>
      <c r="AG909" s="1" t="s">
        <v>6071</v>
      </c>
      <c r="AH909" s="1" t="s">
        <v>6072</v>
      </c>
      <c r="AI909" s="198" t="s">
        <v>2207</v>
      </c>
      <c r="AJ909" s="132">
        <v>45838</v>
      </c>
    </row>
    <row r="910" spans="1:36" ht="126" customHeight="1" x14ac:dyDescent="0.2">
      <c r="A910" s="123">
        <v>912</v>
      </c>
      <c r="B910" s="3" t="s">
        <v>1503</v>
      </c>
      <c r="C910" s="2" t="s">
        <v>5810</v>
      </c>
      <c r="D910" s="145"/>
      <c r="E910" s="106" t="s">
        <v>5811</v>
      </c>
      <c r="F910" s="168" t="s">
        <v>5778</v>
      </c>
      <c r="G910" s="22">
        <v>10</v>
      </c>
      <c r="H910" s="1" t="s">
        <v>5779</v>
      </c>
      <c r="I910" s="1" t="s">
        <v>6042</v>
      </c>
      <c r="J910" s="1" t="s">
        <v>1988</v>
      </c>
      <c r="K910" s="1" t="s">
        <v>1988</v>
      </c>
      <c r="L910" s="42" t="s">
        <v>5808</v>
      </c>
      <c r="M910" s="48" t="s">
        <v>6057</v>
      </c>
      <c r="N910" s="55" t="s">
        <v>699</v>
      </c>
      <c r="O910" s="1" t="s">
        <v>285</v>
      </c>
      <c r="P910" s="1" t="s">
        <v>379</v>
      </c>
      <c r="Q910" s="1" t="s">
        <v>379</v>
      </c>
      <c r="R910" s="1" t="s">
        <v>1525</v>
      </c>
      <c r="S910" s="1" t="s">
        <v>1526</v>
      </c>
      <c r="T910" s="1" t="s">
        <v>275</v>
      </c>
      <c r="U910" s="89" t="s">
        <v>379</v>
      </c>
      <c r="V910" s="1" t="s">
        <v>379</v>
      </c>
      <c r="W910" s="1" t="s">
        <v>379</v>
      </c>
      <c r="X910" s="1" t="s">
        <v>276</v>
      </c>
      <c r="Y910" s="1" t="s">
        <v>1291</v>
      </c>
      <c r="Z910" s="31" t="s">
        <v>6625</v>
      </c>
      <c r="AA910" s="31" t="s">
        <v>5781</v>
      </c>
      <c r="AB910" s="106" t="s">
        <v>3408</v>
      </c>
      <c r="AC910" s="1" t="s">
        <v>1132</v>
      </c>
      <c r="AD910" s="100" t="s">
        <v>6063</v>
      </c>
      <c r="AE910" s="1" t="s">
        <v>5782</v>
      </c>
      <c r="AF910" s="4" t="s">
        <v>5809</v>
      </c>
      <c r="AG910" s="1" t="s">
        <v>6071</v>
      </c>
      <c r="AH910" s="1" t="s">
        <v>6072</v>
      </c>
      <c r="AI910" s="198" t="s">
        <v>2207</v>
      </c>
      <c r="AJ910" s="132">
        <v>45838</v>
      </c>
    </row>
    <row r="911" spans="1:36" ht="126" customHeight="1" x14ac:dyDescent="0.2">
      <c r="A911" s="123">
        <v>913</v>
      </c>
      <c r="B911" s="3" t="s">
        <v>1503</v>
      </c>
      <c r="C911" s="2" t="s">
        <v>5812</v>
      </c>
      <c r="D911" s="145"/>
      <c r="E911" s="106" t="s">
        <v>5813</v>
      </c>
      <c r="F911" s="168" t="s">
        <v>5778</v>
      </c>
      <c r="G911" s="22">
        <v>12</v>
      </c>
      <c r="H911" s="1" t="s">
        <v>5779</v>
      </c>
      <c r="I911" s="1" t="s">
        <v>6043</v>
      </c>
      <c r="J911" s="1" t="s">
        <v>1988</v>
      </c>
      <c r="K911" s="1" t="s">
        <v>1988</v>
      </c>
      <c r="L911" s="42" t="s">
        <v>5814</v>
      </c>
      <c r="M911" s="48" t="s">
        <v>6057</v>
      </c>
      <c r="N911" s="55" t="s">
        <v>699</v>
      </c>
      <c r="O911" s="1" t="s">
        <v>285</v>
      </c>
      <c r="P911" s="1" t="s">
        <v>379</v>
      </c>
      <c r="Q911" s="1" t="s">
        <v>379</v>
      </c>
      <c r="R911" s="1" t="s">
        <v>1525</v>
      </c>
      <c r="S911" s="1" t="s">
        <v>1526</v>
      </c>
      <c r="T911" s="1" t="s">
        <v>275</v>
      </c>
      <c r="U911" s="89" t="s">
        <v>379</v>
      </c>
      <c r="V911" s="1" t="s">
        <v>379</v>
      </c>
      <c r="W911" s="1" t="s">
        <v>379</v>
      </c>
      <c r="X911" s="1" t="s">
        <v>276</v>
      </c>
      <c r="Y911" s="1" t="s">
        <v>1291</v>
      </c>
      <c r="Z911" s="31" t="s">
        <v>6625</v>
      </c>
      <c r="AA911" s="31" t="s">
        <v>5781</v>
      </c>
      <c r="AB911" s="106" t="s">
        <v>3408</v>
      </c>
      <c r="AC911" s="1" t="s">
        <v>1132</v>
      </c>
      <c r="AD911" s="100" t="s">
        <v>6064</v>
      </c>
      <c r="AE911" s="1" t="s">
        <v>5782</v>
      </c>
      <c r="AF911" s="4" t="s">
        <v>5815</v>
      </c>
      <c r="AG911" s="1" t="s">
        <v>6071</v>
      </c>
      <c r="AH911" s="1" t="s">
        <v>6072</v>
      </c>
      <c r="AI911" s="198" t="s">
        <v>2207</v>
      </c>
      <c r="AJ911" s="132">
        <v>45838</v>
      </c>
    </row>
    <row r="912" spans="1:36" ht="126" customHeight="1" x14ac:dyDescent="0.2">
      <c r="A912" s="123">
        <v>914</v>
      </c>
      <c r="B912" s="3" t="s">
        <v>1503</v>
      </c>
      <c r="C912" s="2" t="s">
        <v>5816</v>
      </c>
      <c r="D912" s="145"/>
      <c r="E912" s="106" t="s">
        <v>5817</v>
      </c>
      <c r="F912" s="168" t="s">
        <v>5778</v>
      </c>
      <c r="G912" s="22">
        <v>12</v>
      </c>
      <c r="H912" s="1" t="s">
        <v>5779</v>
      </c>
      <c r="I912" s="1" t="s">
        <v>6044</v>
      </c>
      <c r="J912" s="1" t="s">
        <v>1988</v>
      </c>
      <c r="K912" s="1" t="s">
        <v>1988</v>
      </c>
      <c r="L912" s="42" t="s">
        <v>5814</v>
      </c>
      <c r="M912" s="48" t="s">
        <v>6057</v>
      </c>
      <c r="N912" s="55" t="s">
        <v>699</v>
      </c>
      <c r="O912" s="1" t="s">
        <v>285</v>
      </c>
      <c r="P912" s="1" t="s">
        <v>379</v>
      </c>
      <c r="Q912" s="1" t="s">
        <v>379</v>
      </c>
      <c r="R912" s="1" t="s">
        <v>1525</v>
      </c>
      <c r="S912" s="1" t="s">
        <v>1526</v>
      </c>
      <c r="T912" s="1" t="s">
        <v>275</v>
      </c>
      <c r="U912" s="89" t="s">
        <v>379</v>
      </c>
      <c r="V912" s="1" t="s">
        <v>379</v>
      </c>
      <c r="W912" s="1" t="s">
        <v>379</v>
      </c>
      <c r="X912" s="1" t="s">
        <v>276</v>
      </c>
      <c r="Y912" s="1" t="s">
        <v>1291</v>
      </c>
      <c r="Z912" s="31" t="s">
        <v>6625</v>
      </c>
      <c r="AA912" s="31" t="s">
        <v>5781</v>
      </c>
      <c r="AB912" s="106" t="s">
        <v>3408</v>
      </c>
      <c r="AC912" s="1" t="s">
        <v>1132</v>
      </c>
      <c r="AD912" s="100" t="s">
        <v>6064</v>
      </c>
      <c r="AE912" s="1" t="s">
        <v>5782</v>
      </c>
      <c r="AF912" s="4" t="s">
        <v>5815</v>
      </c>
      <c r="AG912" s="1" t="s">
        <v>6071</v>
      </c>
      <c r="AH912" s="1" t="s">
        <v>6072</v>
      </c>
      <c r="AI912" s="198" t="s">
        <v>2207</v>
      </c>
      <c r="AJ912" s="132">
        <v>45838</v>
      </c>
    </row>
    <row r="913" spans="1:36" ht="126" customHeight="1" x14ac:dyDescent="0.2">
      <c r="A913" s="123">
        <v>915</v>
      </c>
      <c r="B913" s="3" t="s">
        <v>1503</v>
      </c>
      <c r="C913" s="2" t="s">
        <v>5818</v>
      </c>
      <c r="D913" s="145"/>
      <c r="E913" s="106" t="s">
        <v>5819</v>
      </c>
      <c r="F913" s="168" t="s">
        <v>5778</v>
      </c>
      <c r="G913" s="22">
        <v>13</v>
      </c>
      <c r="H913" s="1" t="s">
        <v>5779</v>
      </c>
      <c r="I913" s="1" t="s">
        <v>6045</v>
      </c>
      <c r="J913" s="1" t="s">
        <v>1988</v>
      </c>
      <c r="K913" s="1" t="s">
        <v>1988</v>
      </c>
      <c r="L913" s="42" t="s">
        <v>5820</v>
      </c>
      <c r="M913" s="48" t="s">
        <v>6057</v>
      </c>
      <c r="N913" s="55" t="s">
        <v>699</v>
      </c>
      <c r="O913" s="1" t="s">
        <v>285</v>
      </c>
      <c r="P913" s="1" t="s">
        <v>379</v>
      </c>
      <c r="Q913" s="1" t="s">
        <v>379</v>
      </c>
      <c r="R913" s="1" t="s">
        <v>1525</v>
      </c>
      <c r="S913" s="1" t="s">
        <v>1526</v>
      </c>
      <c r="T913" s="1" t="s">
        <v>275</v>
      </c>
      <c r="U913" s="89" t="s">
        <v>379</v>
      </c>
      <c r="V913" s="1" t="s">
        <v>379</v>
      </c>
      <c r="W913" s="1" t="s">
        <v>379</v>
      </c>
      <c r="X913" s="1" t="s">
        <v>276</v>
      </c>
      <c r="Y913" s="1" t="s">
        <v>1527</v>
      </c>
      <c r="Z913" s="31" t="s">
        <v>6625</v>
      </c>
      <c r="AA913" s="31" t="s">
        <v>5781</v>
      </c>
      <c r="AB913" s="106" t="s">
        <v>3408</v>
      </c>
      <c r="AC913" s="1" t="s">
        <v>1132</v>
      </c>
      <c r="AD913" s="100" t="s">
        <v>6065</v>
      </c>
      <c r="AE913" s="1" t="s">
        <v>5782</v>
      </c>
      <c r="AF913" s="4" t="s">
        <v>5821</v>
      </c>
      <c r="AG913" s="1" t="s">
        <v>6071</v>
      </c>
      <c r="AH913" s="1" t="s">
        <v>6072</v>
      </c>
      <c r="AI913" s="198" t="s">
        <v>2207</v>
      </c>
      <c r="AJ913" s="132">
        <v>45838</v>
      </c>
    </row>
    <row r="914" spans="1:36" ht="126" customHeight="1" x14ac:dyDescent="0.2">
      <c r="A914" s="123">
        <v>916</v>
      </c>
      <c r="B914" s="3" t="s">
        <v>1503</v>
      </c>
      <c r="C914" s="2" t="s">
        <v>5822</v>
      </c>
      <c r="D914" s="145"/>
      <c r="E914" s="106" t="s">
        <v>5823</v>
      </c>
      <c r="F914" s="168" t="s">
        <v>5778</v>
      </c>
      <c r="G914" s="22">
        <v>14</v>
      </c>
      <c r="H914" s="1" t="s">
        <v>5779</v>
      </c>
      <c r="I914" s="1" t="s">
        <v>6046</v>
      </c>
      <c r="J914" s="1" t="s">
        <v>1988</v>
      </c>
      <c r="K914" s="1" t="s">
        <v>1988</v>
      </c>
      <c r="L914" s="42" t="s">
        <v>5824</v>
      </c>
      <c r="M914" s="48" t="s">
        <v>6057</v>
      </c>
      <c r="N914" s="55" t="s">
        <v>699</v>
      </c>
      <c r="O914" s="1" t="s">
        <v>285</v>
      </c>
      <c r="P914" s="1" t="s">
        <v>379</v>
      </c>
      <c r="Q914" s="1" t="s">
        <v>379</v>
      </c>
      <c r="R914" s="1" t="s">
        <v>1525</v>
      </c>
      <c r="S914" s="1" t="s">
        <v>1526</v>
      </c>
      <c r="T914" s="1" t="s">
        <v>275</v>
      </c>
      <c r="U914" s="89" t="s">
        <v>379</v>
      </c>
      <c r="V914" s="1" t="s">
        <v>379</v>
      </c>
      <c r="W914" s="1" t="s">
        <v>379</v>
      </c>
      <c r="X914" s="1" t="s">
        <v>276</v>
      </c>
      <c r="Y914" s="1" t="s">
        <v>1291</v>
      </c>
      <c r="Z914" s="31" t="s">
        <v>6625</v>
      </c>
      <c r="AA914" s="31" t="s">
        <v>5781</v>
      </c>
      <c r="AB914" s="106" t="s">
        <v>3408</v>
      </c>
      <c r="AC914" s="1" t="s">
        <v>1132</v>
      </c>
      <c r="AD914" s="100" t="s">
        <v>6066</v>
      </c>
      <c r="AE914" s="1" t="s">
        <v>5782</v>
      </c>
      <c r="AF914" s="4" t="s">
        <v>5825</v>
      </c>
      <c r="AG914" s="1" t="s">
        <v>6071</v>
      </c>
      <c r="AH914" s="1" t="s">
        <v>6072</v>
      </c>
      <c r="AI914" s="198" t="s">
        <v>2207</v>
      </c>
      <c r="AJ914" s="132">
        <v>45838</v>
      </c>
    </row>
    <row r="915" spans="1:36" ht="126" customHeight="1" x14ac:dyDescent="0.2">
      <c r="A915" s="123">
        <v>917</v>
      </c>
      <c r="B915" s="3" t="s">
        <v>1503</v>
      </c>
      <c r="C915" s="2" t="s">
        <v>5826</v>
      </c>
      <c r="D915" s="145"/>
      <c r="E915" s="106" t="s">
        <v>5827</v>
      </c>
      <c r="F915" s="168" t="s">
        <v>5778</v>
      </c>
      <c r="G915" s="22">
        <v>15</v>
      </c>
      <c r="H915" s="1" t="s">
        <v>5779</v>
      </c>
      <c r="I915" s="1" t="s">
        <v>6047</v>
      </c>
      <c r="J915" s="1" t="s">
        <v>1988</v>
      </c>
      <c r="K915" s="1" t="s">
        <v>1988</v>
      </c>
      <c r="L915" s="42" t="s">
        <v>5828</v>
      </c>
      <c r="M915" s="48" t="s">
        <v>6057</v>
      </c>
      <c r="N915" s="55" t="s">
        <v>699</v>
      </c>
      <c r="O915" s="1" t="s">
        <v>285</v>
      </c>
      <c r="P915" s="1" t="s">
        <v>379</v>
      </c>
      <c r="Q915" s="1" t="s">
        <v>379</v>
      </c>
      <c r="R915" s="1" t="s">
        <v>1525</v>
      </c>
      <c r="S915" s="1" t="s">
        <v>1526</v>
      </c>
      <c r="T915" s="1" t="s">
        <v>275</v>
      </c>
      <c r="U915" s="89" t="s">
        <v>379</v>
      </c>
      <c r="V915" s="1" t="s">
        <v>379</v>
      </c>
      <c r="W915" s="1" t="s">
        <v>379</v>
      </c>
      <c r="X915" s="1" t="s">
        <v>276</v>
      </c>
      <c r="Y915" s="1" t="s">
        <v>1527</v>
      </c>
      <c r="Z915" s="31" t="s">
        <v>6625</v>
      </c>
      <c r="AA915" s="31" t="s">
        <v>5781</v>
      </c>
      <c r="AB915" s="106" t="s">
        <v>5829</v>
      </c>
      <c r="AC915" s="1" t="s">
        <v>1132</v>
      </c>
      <c r="AD915" s="100" t="s">
        <v>6067</v>
      </c>
      <c r="AE915" s="1" t="s">
        <v>5782</v>
      </c>
      <c r="AF915" s="4" t="s">
        <v>5830</v>
      </c>
      <c r="AG915" s="1" t="s">
        <v>6071</v>
      </c>
      <c r="AH915" s="1" t="s">
        <v>6072</v>
      </c>
      <c r="AI915" s="198" t="s">
        <v>2207</v>
      </c>
      <c r="AJ915" s="132">
        <v>45838</v>
      </c>
    </row>
    <row r="916" spans="1:36" ht="126" customHeight="1" x14ac:dyDescent="0.2">
      <c r="A916" s="123">
        <v>918</v>
      </c>
      <c r="B916" s="3" t="s">
        <v>1503</v>
      </c>
      <c r="C916" s="2" t="s">
        <v>5831</v>
      </c>
      <c r="D916" s="145"/>
      <c r="E916" s="106" t="s">
        <v>5832</v>
      </c>
      <c r="F916" s="168" t="s">
        <v>5778</v>
      </c>
      <c r="G916" s="22">
        <v>15</v>
      </c>
      <c r="H916" s="1" t="s">
        <v>5779</v>
      </c>
      <c r="I916" s="1" t="s">
        <v>6048</v>
      </c>
      <c r="J916" s="1" t="s">
        <v>1988</v>
      </c>
      <c r="K916" s="1" t="s">
        <v>1988</v>
      </c>
      <c r="L916" s="42" t="s">
        <v>5828</v>
      </c>
      <c r="M916" s="48" t="s">
        <v>6057</v>
      </c>
      <c r="N916" s="55" t="s">
        <v>699</v>
      </c>
      <c r="O916" s="1" t="s">
        <v>285</v>
      </c>
      <c r="P916" s="1" t="s">
        <v>379</v>
      </c>
      <c r="Q916" s="1" t="s">
        <v>379</v>
      </c>
      <c r="R916" s="1" t="s">
        <v>1525</v>
      </c>
      <c r="S916" s="1" t="s">
        <v>1526</v>
      </c>
      <c r="T916" s="1" t="s">
        <v>275</v>
      </c>
      <c r="U916" s="89" t="s">
        <v>379</v>
      </c>
      <c r="V916" s="1" t="s">
        <v>379</v>
      </c>
      <c r="W916" s="1" t="s">
        <v>379</v>
      </c>
      <c r="X916" s="1" t="s">
        <v>276</v>
      </c>
      <c r="Y916" s="1" t="s">
        <v>1527</v>
      </c>
      <c r="Z916" s="31" t="s">
        <v>6625</v>
      </c>
      <c r="AA916" s="31" t="s">
        <v>5781</v>
      </c>
      <c r="AB916" s="106" t="s">
        <v>5829</v>
      </c>
      <c r="AC916" s="1" t="s">
        <v>1132</v>
      </c>
      <c r="AD916" s="100" t="s">
        <v>6067</v>
      </c>
      <c r="AE916" s="1" t="s">
        <v>5782</v>
      </c>
      <c r="AF916" s="4" t="s">
        <v>5830</v>
      </c>
      <c r="AG916" s="1" t="s">
        <v>6071</v>
      </c>
      <c r="AH916" s="1" t="s">
        <v>6072</v>
      </c>
      <c r="AI916" s="198" t="s">
        <v>2207</v>
      </c>
      <c r="AJ916" s="132">
        <v>45838</v>
      </c>
    </row>
    <row r="917" spans="1:36" ht="126" customHeight="1" x14ac:dyDescent="0.2">
      <c r="A917" s="123">
        <v>919</v>
      </c>
      <c r="B917" s="3" t="s">
        <v>1503</v>
      </c>
      <c r="C917" s="2" t="s">
        <v>5833</v>
      </c>
      <c r="D917" s="145"/>
      <c r="E917" s="106" t="s">
        <v>5834</v>
      </c>
      <c r="F917" s="168" t="s">
        <v>5778</v>
      </c>
      <c r="G917" s="22">
        <v>16</v>
      </c>
      <c r="H917" s="1" t="s">
        <v>5779</v>
      </c>
      <c r="I917" s="1" t="s">
        <v>6049</v>
      </c>
      <c r="J917" s="1" t="s">
        <v>1988</v>
      </c>
      <c r="K917" s="1" t="s">
        <v>1988</v>
      </c>
      <c r="L917" s="42" t="s">
        <v>5835</v>
      </c>
      <c r="M917" s="48" t="s">
        <v>6057</v>
      </c>
      <c r="N917" s="55" t="s">
        <v>699</v>
      </c>
      <c r="O917" s="1" t="s">
        <v>285</v>
      </c>
      <c r="P917" s="1" t="s">
        <v>379</v>
      </c>
      <c r="Q917" s="1" t="s">
        <v>379</v>
      </c>
      <c r="R917" s="1" t="s">
        <v>1525</v>
      </c>
      <c r="S917" s="1" t="s">
        <v>1526</v>
      </c>
      <c r="T917" s="1" t="s">
        <v>275</v>
      </c>
      <c r="U917" s="89" t="s">
        <v>379</v>
      </c>
      <c r="V917" s="1" t="s">
        <v>379</v>
      </c>
      <c r="W917" s="1" t="s">
        <v>379</v>
      </c>
      <c r="X917" s="1" t="s">
        <v>276</v>
      </c>
      <c r="Y917" s="1" t="s">
        <v>1291</v>
      </c>
      <c r="Z917" s="31" t="s">
        <v>6625</v>
      </c>
      <c r="AA917" s="31" t="s">
        <v>5781</v>
      </c>
      <c r="AB917" s="106" t="s">
        <v>5829</v>
      </c>
      <c r="AC917" s="1" t="s">
        <v>1132</v>
      </c>
      <c r="AD917" s="100" t="s">
        <v>6068</v>
      </c>
      <c r="AE917" s="1" t="s">
        <v>5782</v>
      </c>
      <c r="AF917" s="4" t="s">
        <v>5836</v>
      </c>
      <c r="AG917" s="1" t="s">
        <v>6071</v>
      </c>
      <c r="AH917" s="1" t="s">
        <v>6072</v>
      </c>
      <c r="AI917" s="198" t="s">
        <v>2207</v>
      </c>
      <c r="AJ917" s="132">
        <v>45838</v>
      </c>
    </row>
    <row r="918" spans="1:36" ht="126" customHeight="1" x14ac:dyDescent="0.2">
      <c r="A918" s="123">
        <v>920</v>
      </c>
      <c r="B918" s="3" t="s">
        <v>1503</v>
      </c>
      <c r="C918" s="2" t="s">
        <v>5837</v>
      </c>
      <c r="D918" s="145"/>
      <c r="E918" s="106" t="s">
        <v>5838</v>
      </c>
      <c r="F918" s="168" t="s">
        <v>5778</v>
      </c>
      <c r="G918" s="22">
        <v>18</v>
      </c>
      <c r="H918" s="1" t="s">
        <v>5779</v>
      </c>
      <c r="I918" s="1" t="s">
        <v>6050</v>
      </c>
      <c r="J918" s="1" t="s">
        <v>1988</v>
      </c>
      <c r="K918" s="1" t="s">
        <v>1988</v>
      </c>
      <c r="L918" s="42" t="s">
        <v>5839</v>
      </c>
      <c r="M918" s="48" t="s">
        <v>6057</v>
      </c>
      <c r="N918" s="55" t="s">
        <v>699</v>
      </c>
      <c r="O918" s="1" t="s">
        <v>285</v>
      </c>
      <c r="P918" s="1" t="s">
        <v>379</v>
      </c>
      <c r="Q918" s="1" t="s">
        <v>379</v>
      </c>
      <c r="R918" s="1" t="s">
        <v>1525</v>
      </c>
      <c r="S918" s="1" t="s">
        <v>1526</v>
      </c>
      <c r="T918" s="1" t="s">
        <v>275</v>
      </c>
      <c r="U918" s="89" t="s">
        <v>379</v>
      </c>
      <c r="V918" s="1" t="s">
        <v>379</v>
      </c>
      <c r="W918" s="1" t="s">
        <v>379</v>
      </c>
      <c r="X918" s="1" t="s">
        <v>276</v>
      </c>
      <c r="Y918" s="1" t="s">
        <v>1958</v>
      </c>
      <c r="Z918" s="31" t="s">
        <v>6625</v>
      </c>
      <c r="AA918" s="31" t="s">
        <v>5781</v>
      </c>
      <c r="AB918" s="106" t="s">
        <v>5829</v>
      </c>
      <c r="AC918" s="1" t="s">
        <v>1132</v>
      </c>
      <c r="AD918" s="100" t="s">
        <v>6069</v>
      </c>
      <c r="AE918" s="1" t="s">
        <v>5782</v>
      </c>
      <c r="AF918" s="4" t="s">
        <v>5840</v>
      </c>
      <c r="AG918" s="1" t="s">
        <v>6071</v>
      </c>
      <c r="AH918" s="1" t="s">
        <v>6072</v>
      </c>
      <c r="AI918" s="198" t="s">
        <v>2207</v>
      </c>
      <c r="AJ918" s="132">
        <v>45838</v>
      </c>
    </row>
    <row r="919" spans="1:36" ht="126" customHeight="1" x14ac:dyDescent="0.2">
      <c r="A919" s="123">
        <v>921</v>
      </c>
      <c r="B919" s="3" t="s">
        <v>1503</v>
      </c>
      <c r="C919" s="2" t="s">
        <v>5841</v>
      </c>
      <c r="D919" s="145"/>
      <c r="E919" s="106" t="s">
        <v>5842</v>
      </c>
      <c r="F919" s="168" t="s">
        <v>5778</v>
      </c>
      <c r="G919" s="22">
        <v>18</v>
      </c>
      <c r="H919" s="1" t="s">
        <v>5779</v>
      </c>
      <c r="I919" s="1" t="s">
        <v>6051</v>
      </c>
      <c r="J919" s="1" t="s">
        <v>1988</v>
      </c>
      <c r="K919" s="1" t="s">
        <v>1988</v>
      </c>
      <c r="L919" s="42" t="s">
        <v>5839</v>
      </c>
      <c r="M919" s="48" t="s">
        <v>6057</v>
      </c>
      <c r="N919" s="55" t="s">
        <v>699</v>
      </c>
      <c r="O919" s="1" t="s">
        <v>285</v>
      </c>
      <c r="P919" s="1" t="s">
        <v>379</v>
      </c>
      <c r="Q919" s="1" t="s">
        <v>379</v>
      </c>
      <c r="R919" s="1" t="s">
        <v>1525</v>
      </c>
      <c r="S919" s="1" t="s">
        <v>1526</v>
      </c>
      <c r="T919" s="1" t="s">
        <v>275</v>
      </c>
      <c r="U919" s="89" t="s">
        <v>379</v>
      </c>
      <c r="V919" s="1" t="s">
        <v>379</v>
      </c>
      <c r="W919" s="1" t="s">
        <v>379</v>
      </c>
      <c r="X919" s="1" t="s">
        <v>276</v>
      </c>
      <c r="Y919" s="1" t="s">
        <v>1958</v>
      </c>
      <c r="Z919" s="31" t="s">
        <v>6625</v>
      </c>
      <c r="AA919" s="31" t="s">
        <v>5781</v>
      </c>
      <c r="AB919" s="106" t="s">
        <v>5829</v>
      </c>
      <c r="AC919" s="1" t="s">
        <v>1132</v>
      </c>
      <c r="AD919" s="100" t="s">
        <v>6069</v>
      </c>
      <c r="AE919" s="1" t="s">
        <v>5782</v>
      </c>
      <c r="AF919" s="4" t="s">
        <v>5840</v>
      </c>
      <c r="AG919" s="1" t="s">
        <v>6071</v>
      </c>
      <c r="AH919" s="1" t="s">
        <v>6072</v>
      </c>
      <c r="AI919" s="198" t="s">
        <v>2207</v>
      </c>
      <c r="AJ919" s="132">
        <v>45838</v>
      </c>
    </row>
    <row r="920" spans="1:36" ht="126" customHeight="1" x14ac:dyDescent="0.2">
      <c r="A920" s="123">
        <v>922</v>
      </c>
      <c r="B920" s="3" t="s">
        <v>1503</v>
      </c>
      <c r="C920" s="2" t="s">
        <v>5843</v>
      </c>
      <c r="D920" s="145"/>
      <c r="E920" s="106" t="s">
        <v>5844</v>
      </c>
      <c r="F920" s="168" t="s">
        <v>5778</v>
      </c>
      <c r="G920" s="22">
        <v>20</v>
      </c>
      <c r="H920" s="1" t="s">
        <v>5779</v>
      </c>
      <c r="I920" s="1" t="s">
        <v>6052</v>
      </c>
      <c r="J920" s="1" t="s">
        <v>1988</v>
      </c>
      <c r="K920" s="1" t="s">
        <v>1988</v>
      </c>
      <c r="L920" s="42" t="s">
        <v>5845</v>
      </c>
      <c r="M920" s="48" t="s">
        <v>6057</v>
      </c>
      <c r="N920" s="55" t="s">
        <v>699</v>
      </c>
      <c r="O920" s="1" t="s">
        <v>285</v>
      </c>
      <c r="P920" s="1" t="s">
        <v>379</v>
      </c>
      <c r="Q920" s="1" t="s">
        <v>379</v>
      </c>
      <c r="R920" s="1" t="s">
        <v>1525</v>
      </c>
      <c r="S920" s="1" t="s">
        <v>1526</v>
      </c>
      <c r="T920" s="1" t="s">
        <v>275</v>
      </c>
      <c r="U920" s="89" t="s">
        <v>379</v>
      </c>
      <c r="V920" s="1" t="s">
        <v>379</v>
      </c>
      <c r="W920" s="1" t="s">
        <v>379</v>
      </c>
      <c r="X920" s="1" t="s">
        <v>276</v>
      </c>
      <c r="Y920" s="1" t="s">
        <v>1291</v>
      </c>
      <c r="Z920" s="31" t="s">
        <v>6625</v>
      </c>
      <c r="AA920" s="31" t="s">
        <v>5781</v>
      </c>
      <c r="AB920" s="106" t="s">
        <v>5829</v>
      </c>
      <c r="AC920" s="1" t="s">
        <v>1132</v>
      </c>
      <c r="AD920" s="100" t="s">
        <v>6070</v>
      </c>
      <c r="AE920" s="1" t="s">
        <v>5782</v>
      </c>
      <c r="AF920" s="4" t="s">
        <v>5846</v>
      </c>
      <c r="AG920" s="1" t="s">
        <v>6071</v>
      </c>
      <c r="AH920" s="1" t="s">
        <v>6072</v>
      </c>
      <c r="AI920" s="198" t="s">
        <v>2207</v>
      </c>
      <c r="AJ920" s="132">
        <v>45838</v>
      </c>
    </row>
    <row r="921" spans="1:36" ht="126" customHeight="1" x14ac:dyDescent="0.2">
      <c r="A921" s="123">
        <v>923</v>
      </c>
      <c r="B921" s="3" t="s">
        <v>1503</v>
      </c>
      <c r="C921" s="2" t="s">
        <v>5847</v>
      </c>
      <c r="D921" s="145"/>
      <c r="E921" s="106" t="s">
        <v>5848</v>
      </c>
      <c r="F921" s="168" t="s">
        <v>5778</v>
      </c>
      <c r="G921" s="22">
        <v>20</v>
      </c>
      <c r="H921" s="1" t="s">
        <v>5779</v>
      </c>
      <c r="I921" s="1" t="s">
        <v>6053</v>
      </c>
      <c r="J921" s="1" t="s">
        <v>1988</v>
      </c>
      <c r="K921" s="1" t="s">
        <v>1988</v>
      </c>
      <c r="L921" s="42" t="s">
        <v>5845</v>
      </c>
      <c r="M921" s="48" t="s">
        <v>6057</v>
      </c>
      <c r="N921" s="55" t="s">
        <v>699</v>
      </c>
      <c r="O921" s="1" t="s">
        <v>285</v>
      </c>
      <c r="P921" s="1" t="s">
        <v>379</v>
      </c>
      <c r="Q921" s="1" t="s">
        <v>379</v>
      </c>
      <c r="R921" s="1" t="s">
        <v>1525</v>
      </c>
      <c r="S921" s="1" t="s">
        <v>1526</v>
      </c>
      <c r="T921" s="1" t="s">
        <v>275</v>
      </c>
      <c r="U921" s="89" t="s">
        <v>379</v>
      </c>
      <c r="V921" s="1" t="s">
        <v>379</v>
      </c>
      <c r="W921" s="1" t="s">
        <v>379</v>
      </c>
      <c r="X921" s="1" t="s">
        <v>276</v>
      </c>
      <c r="Y921" s="1" t="s">
        <v>1291</v>
      </c>
      <c r="Z921" s="31" t="s">
        <v>6625</v>
      </c>
      <c r="AA921" s="31" t="s">
        <v>5781</v>
      </c>
      <c r="AB921" s="106" t="s">
        <v>5829</v>
      </c>
      <c r="AC921" s="1" t="s">
        <v>1132</v>
      </c>
      <c r="AD921" s="100" t="s">
        <v>6070</v>
      </c>
      <c r="AE921" s="1" t="s">
        <v>5782</v>
      </c>
      <c r="AF921" s="4" t="s">
        <v>5846</v>
      </c>
      <c r="AG921" s="1" t="s">
        <v>6071</v>
      </c>
      <c r="AH921" s="1" t="s">
        <v>6072</v>
      </c>
      <c r="AI921" s="198" t="s">
        <v>2207</v>
      </c>
      <c r="AJ921" s="132">
        <v>45838</v>
      </c>
    </row>
    <row r="922" spans="1:36" ht="126" customHeight="1" x14ac:dyDescent="0.2">
      <c r="A922" s="123">
        <v>924</v>
      </c>
      <c r="B922" s="3" t="s">
        <v>1503</v>
      </c>
      <c r="C922" s="2" t="s">
        <v>5865</v>
      </c>
      <c r="D922" s="145"/>
      <c r="E922" s="106" t="s">
        <v>5866</v>
      </c>
      <c r="F922" s="168" t="s">
        <v>5867</v>
      </c>
      <c r="G922" s="22">
        <v>5</v>
      </c>
      <c r="H922" s="1" t="s">
        <v>5868</v>
      </c>
      <c r="I922" s="1" t="s">
        <v>6054</v>
      </c>
      <c r="J922" s="1" t="s">
        <v>1988</v>
      </c>
      <c r="K922" s="1" t="s">
        <v>1988</v>
      </c>
      <c r="L922" s="42" t="s">
        <v>6073</v>
      </c>
      <c r="M922" s="48" t="s">
        <v>6095</v>
      </c>
      <c r="N922" s="55" t="s">
        <v>699</v>
      </c>
      <c r="O922" s="1" t="s">
        <v>285</v>
      </c>
      <c r="P922" s="1" t="s">
        <v>379</v>
      </c>
      <c r="Q922" s="1" t="s">
        <v>379</v>
      </c>
      <c r="R922" s="1" t="s">
        <v>1525</v>
      </c>
      <c r="S922" s="1" t="s">
        <v>1526</v>
      </c>
      <c r="T922" s="1" t="s">
        <v>275</v>
      </c>
      <c r="U922" s="89" t="s">
        <v>379</v>
      </c>
      <c r="V922" s="1" t="s">
        <v>379</v>
      </c>
      <c r="W922" s="1" t="s">
        <v>379</v>
      </c>
      <c r="X922" s="1" t="s">
        <v>276</v>
      </c>
      <c r="Y922" s="1" t="s">
        <v>964</v>
      </c>
      <c r="Z922" s="31" t="s">
        <v>6625</v>
      </c>
      <c r="AA922" s="31" t="s">
        <v>275</v>
      </c>
      <c r="AB922" s="106" t="s">
        <v>6094</v>
      </c>
      <c r="AC922" s="1" t="s">
        <v>1132</v>
      </c>
      <c r="AD922" s="100" t="s">
        <v>6062</v>
      </c>
      <c r="AE922" s="1" t="s">
        <v>5782</v>
      </c>
      <c r="AF922" s="4" t="s">
        <v>5869</v>
      </c>
      <c r="AG922" s="1" t="s">
        <v>6071</v>
      </c>
      <c r="AH922" s="1" t="s">
        <v>6072</v>
      </c>
      <c r="AI922" s="198" t="s">
        <v>2207</v>
      </c>
      <c r="AJ922" s="132">
        <v>45838</v>
      </c>
    </row>
    <row r="923" spans="1:36" ht="126" customHeight="1" x14ac:dyDescent="0.2">
      <c r="A923" s="123">
        <v>925</v>
      </c>
      <c r="B923" s="3" t="s">
        <v>1503</v>
      </c>
      <c r="C923" s="2" t="s">
        <v>5870</v>
      </c>
      <c r="D923" s="145"/>
      <c r="E923" s="106" t="s">
        <v>5871</v>
      </c>
      <c r="F923" s="168" t="s">
        <v>5867</v>
      </c>
      <c r="G923" s="22">
        <v>6</v>
      </c>
      <c r="H923" s="1" t="s">
        <v>5868</v>
      </c>
      <c r="I923" s="1" t="s">
        <v>6055</v>
      </c>
      <c r="J923" s="1" t="s">
        <v>1988</v>
      </c>
      <c r="K923" s="1" t="s">
        <v>1988</v>
      </c>
      <c r="L923" s="42" t="s">
        <v>6074</v>
      </c>
      <c r="M923" s="48" t="s">
        <v>6095</v>
      </c>
      <c r="N923" s="55" t="s">
        <v>699</v>
      </c>
      <c r="O923" s="1" t="s">
        <v>285</v>
      </c>
      <c r="P923" s="1" t="s">
        <v>379</v>
      </c>
      <c r="Q923" s="1" t="s">
        <v>379</v>
      </c>
      <c r="R923" s="1" t="s">
        <v>1525</v>
      </c>
      <c r="S923" s="1" t="s">
        <v>1526</v>
      </c>
      <c r="T923" s="1" t="s">
        <v>275</v>
      </c>
      <c r="U923" s="89" t="s">
        <v>379</v>
      </c>
      <c r="V923" s="1" t="s">
        <v>379</v>
      </c>
      <c r="W923" s="1" t="s">
        <v>379</v>
      </c>
      <c r="X923" s="1" t="s">
        <v>276</v>
      </c>
      <c r="Y923" s="1" t="s">
        <v>1291</v>
      </c>
      <c r="Z923" s="31" t="s">
        <v>6625</v>
      </c>
      <c r="AA923" s="31" t="s">
        <v>275</v>
      </c>
      <c r="AB923" s="106" t="s">
        <v>6094</v>
      </c>
      <c r="AC923" s="1" t="s">
        <v>1132</v>
      </c>
      <c r="AD923" s="100" t="s">
        <v>6061</v>
      </c>
      <c r="AE923" s="1" t="s">
        <v>5782</v>
      </c>
      <c r="AF923" s="4" t="s">
        <v>5872</v>
      </c>
      <c r="AG923" s="1" t="s">
        <v>6071</v>
      </c>
      <c r="AH923" s="1" t="s">
        <v>6072</v>
      </c>
      <c r="AI923" s="198" t="s">
        <v>2207</v>
      </c>
      <c r="AJ923" s="132">
        <v>45838</v>
      </c>
    </row>
    <row r="924" spans="1:36" ht="126" customHeight="1" x14ac:dyDescent="0.2">
      <c r="A924" s="123">
        <v>926</v>
      </c>
      <c r="B924" s="3" t="s">
        <v>1503</v>
      </c>
      <c r="C924" s="2" t="s">
        <v>5873</v>
      </c>
      <c r="D924" s="145"/>
      <c r="E924" s="106" t="s">
        <v>5874</v>
      </c>
      <c r="F924" s="168" t="s">
        <v>5867</v>
      </c>
      <c r="G924" s="22" t="s">
        <v>4110</v>
      </c>
      <c r="H924" s="1" t="s">
        <v>5868</v>
      </c>
      <c r="I924" s="1" t="s">
        <v>6056</v>
      </c>
      <c r="J924" s="1" t="s">
        <v>1988</v>
      </c>
      <c r="K924" s="1" t="s">
        <v>1988</v>
      </c>
      <c r="L924" s="42" t="s">
        <v>6075</v>
      </c>
      <c r="M924" s="48" t="s">
        <v>6095</v>
      </c>
      <c r="N924" s="55" t="s">
        <v>699</v>
      </c>
      <c r="O924" s="1" t="s">
        <v>285</v>
      </c>
      <c r="P924" s="1" t="s">
        <v>379</v>
      </c>
      <c r="Q924" s="1" t="s">
        <v>379</v>
      </c>
      <c r="R924" s="1" t="s">
        <v>1525</v>
      </c>
      <c r="S924" s="1" t="s">
        <v>1526</v>
      </c>
      <c r="T924" s="1" t="s">
        <v>275</v>
      </c>
      <c r="U924" s="89" t="s">
        <v>379</v>
      </c>
      <c r="V924" s="1" t="s">
        <v>379</v>
      </c>
      <c r="W924" s="1" t="s">
        <v>379</v>
      </c>
      <c r="X924" s="1" t="s">
        <v>276</v>
      </c>
      <c r="Y924" s="1" t="s">
        <v>1291</v>
      </c>
      <c r="Z924" s="31" t="s">
        <v>6625</v>
      </c>
      <c r="AA924" s="31" t="s">
        <v>275</v>
      </c>
      <c r="AB924" s="106" t="s">
        <v>6094</v>
      </c>
      <c r="AC924" s="1" t="s">
        <v>1132</v>
      </c>
      <c r="AD924" s="100" t="s">
        <v>6061</v>
      </c>
      <c r="AE924" s="1" t="s">
        <v>5782</v>
      </c>
      <c r="AF924" s="4" t="s">
        <v>5872</v>
      </c>
      <c r="AG924" s="1" t="s">
        <v>6071</v>
      </c>
      <c r="AH924" s="1" t="s">
        <v>6072</v>
      </c>
      <c r="AI924" s="198" t="s">
        <v>2207</v>
      </c>
      <c r="AJ924" s="132">
        <v>45838</v>
      </c>
    </row>
    <row r="925" spans="1:36" ht="126" customHeight="1" x14ac:dyDescent="0.2">
      <c r="A925" s="123">
        <v>927</v>
      </c>
      <c r="B925" s="3" t="s">
        <v>1503</v>
      </c>
      <c r="C925" s="2" t="s">
        <v>5875</v>
      </c>
      <c r="D925" s="145"/>
      <c r="E925" s="106" t="s">
        <v>5876</v>
      </c>
      <c r="F925" s="168" t="s">
        <v>5867</v>
      </c>
      <c r="G925" s="22">
        <v>7</v>
      </c>
      <c r="H925" s="1" t="s">
        <v>5868</v>
      </c>
      <c r="I925" s="1" t="s">
        <v>6036</v>
      </c>
      <c r="J925" s="1" t="s">
        <v>1988</v>
      </c>
      <c r="K925" s="1" t="s">
        <v>1988</v>
      </c>
      <c r="L925" s="42" t="s">
        <v>6076</v>
      </c>
      <c r="M925" s="48" t="s">
        <v>6095</v>
      </c>
      <c r="N925" s="55" t="s">
        <v>699</v>
      </c>
      <c r="O925" s="1" t="s">
        <v>285</v>
      </c>
      <c r="P925" s="1" t="s">
        <v>379</v>
      </c>
      <c r="Q925" s="1" t="s">
        <v>379</v>
      </c>
      <c r="R925" s="1" t="s">
        <v>1525</v>
      </c>
      <c r="S925" s="1" t="s">
        <v>1526</v>
      </c>
      <c r="T925" s="1" t="s">
        <v>275</v>
      </c>
      <c r="U925" s="89" t="s">
        <v>379</v>
      </c>
      <c r="V925" s="1" t="s">
        <v>379</v>
      </c>
      <c r="W925" s="1" t="s">
        <v>379</v>
      </c>
      <c r="X925" s="1" t="s">
        <v>276</v>
      </c>
      <c r="Y925" s="1" t="s">
        <v>1588</v>
      </c>
      <c r="Z925" s="31" t="s">
        <v>6625</v>
      </c>
      <c r="AA925" s="31" t="s">
        <v>275</v>
      </c>
      <c r="AB925" s="106" t="s">
        <v>6094</v>
      </c>
      <c r="AC925" s="1" t="s">
        <v>1132</v>
      </c>
      <c r="AD925" s="100" t="s">
        <v>6060</v>
      </c>
      <c r="AE925" s="1" t="s">
        <v>5782</v>
      </c>
      <c r="AF925" s="4" t="s">
        <v>5877</v>
      </c>
      <c r="AG925" s="1" t="s">
        <v>6071</v>
      </c>
      <c r="AH925" s="1" t="s">
        <v>6072</v>
      </c>
      <c r="AI925" s="198" t="s">
        <v>2207</v>
      </c>
      <c r="AJ925" s="132">
        <v>45838</v>
      </c>
    </row>
    <row r="926" spans="1:36" ht="126" customHeight="1" x14ac:dyDescent="0.2">
      <c r="A926" s="123">
        <v>928</v>
      </c>
      <c r="B926" s="3" t="s">
        <v>1503</v>
      </c>
      <c r="C926" s="2" t="s">
        <v>5878</v>
      </c>
      <c r="D926" s="145"/>
      <c r="E926" s="106" t="s">
        <v>5879</v>
      </c>
      <c r="F926" s="168" t="s">
        <v>5867</v>
      </c>
      <c r="G926" s="22">
        <v>7</v>
      </c>
      <c r="H926" s="1" t="s">
        <v>5868</v>
      </c>
      <c r="I926" s="1" t="s">
        <v>6037</v>
      </c>
      <c r="J926" s="1" t="s">
        <v>1988</v>
      </c>
      <c r="K926" s="1" t="s">
        <v>1988</v>
      </c>
      <c r="L926" s="42" t="s">
        <v>6077</v>
      </c>
      <c r="M926" s="48" t="s">
        <v>6095</v>
      </c>
      <c r="N926" s="55" t="s">
        <v>699</v>
      </c>
      <c r="O926" s="1" t="s">
        <v>285</v>
      </c>
      <c r="P926" s="1" t="s">
        <v>379</v>
      </c>
      <c r="Q926" s="1" t="s">
        <v>379</v>
      </c>
      <c r="R926" s="1" t="s">
        <v>1525</v>
      </c>
      <c r="S926" s="1" t="s">
        <v>1526</v>
      </c>
      <c r="T926" s="1" t="s">
        <v>275</v>
      </c>
      <c r="U926" s="89" t="s">
        <v>379</v>
      </c>
      <c r="V926" s="1" t="s">
        <v>379</v>
      </c>
      <c r="W926" s="1" t="s">
        <v>379</v>
      </c>
      <c r="X926" s="1" t="s">
        <v>276</v>
      </c>
      <c r="Y926" s="1" t="s">
        <v>1588</v>
      </c>
      <c r="Z926" s="31" t="s">
        <v>6625</v>
      </c>
      <c r="AA926" s="31" t="s">
        <v>275</v>
      </c>
      <c r="AB926" s="106" t="s">
        <v>6094</v>
      </c>
      <c r="AC926" s="1" t="s">
        <v>1132</v>
      </c>
      <c r="AD926" s="100" t="s">
        <v>6060</v>
      </c>
      <c r="AE926" s="1" t="s">
        <v>5782</v>
      </c>
      <c r="AF926" s="4" t="s">
        <v>5877</v>
      </c>
      <c r="AG926" s="1" t="s">
        <v>6071</v>
      </c>
      <c r="AH926" s="1" t="s">
        <v>6072</v>
      </c>
      <c r="AI926" s="198" t="s">
        <v>2207</v>
      </c>
      <c r="AJ926" s="132">
        <v>45838</v>
      </c>
    </row>
    <row r="927" spans="1:36" ht="126" customHeight="1" x14ac:dyDescent="0.2">
      <c r="A927" s="123">
        <v>929</v>
      </c>
      <c r="B927" s="3" t="s">
        <v>1503</v>
      </c>
      <c r="C927" s="2" t="s">
        <v>5880</v>
      </c>
      <c r="D927" s="145"/>
      <c r="E927" s="106" t="s">
        <v>5881</v>
      </c>
      <c r="F927" s="168" t="s">
        <v>5867</v>
      </c>
      <c r="G927" s="22">
        <v>8</v>
      </c>
      <c r="H927" s="1" t="s">
        <v>5868</v>
      </c>
      <c r="I927" s="1" t="s">
        <v>6038</v>
      </c>
      <c r="J927" s="1" t="s">
        <v>1988</v>
      </c>
      <c r="K927" s="1" t="s">
        <v>1988</v>
      </c>
      <c r="L927" s="42" t="s">
        <v>6078</v>
      </c>
      <c r="M927" s="48" t="s">
        <v>6095</v>
      </c>
      <c r="N927" s="55" t="s">
        <v>699</v>
      </c>
      <c r="O927" s="1" t="s">
        <v>285</v>
      </c>
      <c r="P927" s="1" t="s">
        <v>379</v>
      </c>
      <c r="Q927" s="1" t="s">
        <v>379</v>
      </c>
      <c r="R927" s="1" t="s">
        <v>1525</v>
      </c>
      <c r="S927" s="1" t="s">
        <v>1526</v>
      </c>
      <c r="T927" s="1" t="s">
        <v>275</v>
      </c>
      <c r="U927" s="89" t="s">
        <v>379</v>
      </c>
      <c r="V927" s="1" t="s">
        <v>379</v>
      </c>
      <c r="W927" s="1" t="s">
        <v>379</v>
      </c>
      <c r="X927" s="1" t="s">
        <v>276</v>
      </c>
      <c r="Y927" s="1" t="s">
        <v>1291</v>
      </c>
      <c r="Z927" s="31" t="s">
        <v>6625</v>
      </c>
      <c r="AA927" s="31" t="s">
        <v>275</v>
      </c>
      <c r="AB927" s="106" t="s">
        <v>6094</v>
      </c>
      <c r="AC927" s="1" t="s">
        <v>1132</v>
      </c>
      <c r="AD927" s="100" t="s">
        <v>6059</v>
      </c>
      <c r="AE927" s="1" t="s">
        <v>5782</v>
      </c>
      <c r="AF927" s="4" t="s">
        <v>5882</v>
      </c>
      <c r="AG927" s="1" t="s">
        <v>6071</v>
      </c>
      <c r="AH927" s="1" t="s">
        <v>6072</v>
      </c>
      <c r="AI927" s="198" t="s">
        <v>2207</v>
      </c>
      <c r="AJ927" s="132">
        <v>45838</v>
      </c>
    </row>
    <row r="928" spans="1:36" ht="126" customHeight="1" x14ac:dyDescent="0.2">
      <c r="A928" s="123">
        <v>930</v>
      </c>
      <c r="B928" s="3" t="s">
        <v>1503</v>
      </c>
      <c r="C928" s="2" t="s">
        <v>5883</v>
      </c>
      <c r="D928" s="145"/>
      <c r="E928" s="106" t="s">
        <v>5884</v>
      </c>
      <c r="F928" s="168" t="s">
        <v>5867</v>
      </c>
      <c r="G928" s="22">
        <v>9</v>
      </c>
      <c r="H928" s="1" t="s">
        <v>5868</v>
      </c>
      <c r="I928" s="1" t="s">
        <v>6039</v>
      </c>
      <c r="J928" s="1" t="s">
        <v>1988</v>
      </c>
      <c r="K928" s="1" t="s">
        <v>1988</v>
      </c>
      <c r="L928" s="42" t="s">
        <v>6079</v>
      </c>
      <c r="M928" s="48" t="s">
        <v>6095</v>
      </c>
      <c r="N928" s="55" t="s">
        <v>699</v>
      </c>
      <c r="O928" s="1" t="s">
        <v>285</v>
      </c>
      <c r="P928" s="1" t="s">
        <v>379</v>
      </c>
      <c r="Q928" s="1" t="s">
        <v>379</v>
      </c>
      <c r="R928" s="1" t="s">
        <v>1525</v>
      </c>
      <c r="S928" s="1" t="s">
        <v>1526</v>
      </c>
      <c r="T928" s="1" t="s">
        <v>275</v>
      </c>
      <c r="U928" s="89" t="s">
        <v>379</v>
      </c>
      <c r="V928" s="1" t="s">
        <v>379</v>
      </c>
      <c r="W928" s="1" t="s">
        <v>379</v>
      </c>
      <c r="X928" s="1" t="s">
        <v>276</v>
      </c>
      <c r="Y928" s="1" t="s">
        <v>1958</v>
      </c>
      <c r="Z928" s="31" t="s">
        <v>6625</v>
      </c>
      <c r="AA928" s="31" t="s">
        <v>275</v>
      </c>
      <c r="AB928" s="106" t="s">
        <v>6094</v>
      </c>
      <c r="AC928" s="1" t="s">
        <v>1132</v>
      </c>
      <c r="AD928" s="100" t="s">
        <v>6058</v>
      </c>
      <c r="AE928" s="1" t="s">
        <v>5782</v>
      </c>
      <c r="AF928" s="4" t="s">
        <v>5885</v>
      </c>
      <c r="AG928" s="1" t="s">
        <v>6071</v>
      </c>
      <c r="AH928" s="1" t="s">
        <v>6072</v>
      </c>
      <c r="AI928" s="198" t="s">
        <v>2207</v>
      </c>
      <c r="AJ928" s="132">
        <v>45838</v>
      </c>
    </row>
    <row r="929" spans="1:36" ht="126" customHeight="1" x14ac:dyDescent="0.2">
      <c r="A929" s="123">
        <v>931</v>
      </c>
      <c r="B929" s="3" t="s">
        <v>1503</v>
      </c>
      <c r="C929" s="2" t="s">
        <v>5886</v>
      </c>
      <c r="D929" s="145"/>
      <c r="E929" s="106" t="s">
        <v>5887</v>
      </c>
      <c r="F929" s="168" t="s">
        <v>5867</v>
      </c>
      <c r="G929" s="22">
        <v>9</v>
      </c>
      <c r="H929" s="1" t="s">
        <v>5868</v>
      </c>
      <c r="I929" s="1" t="s">
        <v>6040</v>
      </c>
      <c r="J929" s="1" t="s">
        <v>1988</v>
      </c>
      <c r="K929" s="1" t="s">
        <v>1988</v>
      </c>
      <c r="L929" s="42" t="s">
        <v>6080</v>
      </c>
      <c r="M929" s="48" t="s">
        <v>6095</v>
      </c>
      <c r="N929" s="55" t="s">
        <v>699</v>
      </c>
      <c r="O929" s="1" t="s">
        <v>285</v>
      </c>
      <c r="P929" s="1" t="s">
        <v>379</v>
      </c>
      <c r="Q929" s="1" t="s">
        <v>379</v>
      </c>
      <c r="R929" s="1" t="s">
        <v>1525</v>
      </c>
      <c r="S929" s="1" t="s">
        <v>1526</v>
      </c>
      <c r="T929" s="1" t="s">
        <v>275</v>
      </c>
      <c r="U929" s="89" t="s">
        <v>379</v>
      </c>
      <c r="V929" s="1" t="s">
        <v>379</v>
      </c>
      <c r="W929" s="1" t="s">
        <v>379</v>
      </c>
      <c r="X929" s="1" t="s">
        <v>276</v>
      </c>
      <c r="Y929" s="1" t="s">
        <v>1958</v>
      </c>
      <c r="Z929" s="31" t="s">
        <v>6625</v>
      </c>
      <c r="AA929" s="31" t="s">
        <v>275</v>
      </c>
      <c r="AB929" s="106" t="s">
        <v>6094</v>
      </c>
      <c r="AC929" s="1" t="s">
        <v>1132</v>
      </c>
      <c r="AD929" s="100" t="s">
        <v>6058</v>
      </c>
      <c r="AE929" s="1" t="s">
        <v>5782</v>
      </c>
      <c r="AF929" s="4" t="s">
        <v>5885</v>
      </c>
      <c r="AG929" s="1" t="s">
        <v>6071</v>
      </c>
      <c r="AH929" s="1" t="s">
        <v>6072</v>
      </c>
      <c r="AI929" s="198" t="s">
        <v>2207</v>
      </c>
      <c r="AJ929" s="132">
        <v>45838</v>
      </c>
    </row>
    <row r="930" spans="1:36" ht="126" customHeight="1" x14ac:dyDescent="0.2">
      <c r="A930" s="123">
        <v>932</v>
      </c>
      <c r="B930" s="3" t="s">
        <v>1503</v>
      </c>
      <c r="C930" s="2" t="s">
        <v>5888</v>
      </c>
      <c r="D930" s="145"/>
      <c r="E930" s="106" t="s">
        <v>5889</v>
      </c>
      <c r="F930" s="168" t="s">
        <v>5867</v>
      </c>
      <c r="G930" s="22">
        <v>10</v>
      </c>
      <c r="H930" s="1" t="s">
        <v>5868</v>
      </c>
      <c r="I930" s="1" t="s">
        <v>6041</v>
      </c>
      <c r="J930" s="1" t="s">
        <v>1988</v>
      </c>
      <c r="K930" s="1" t="s">
        <v>1988</v>
      </c>
      <c r="L930" s="42" t="s">
        <v>6081</v>
      </c>
      <c r="M930" s="48" t="s">
        <v>6095</v>
      </c>
      <c r="N930" s="55" t="s">
        <v>699</v>
      </c>
      <c r="O930" s="1" t="s">
        <v>285</v>
      </c>
      <c r="P930" s="1" t="s">
        <v>379</v>
      </c>
      <c r="Q930" s="1" t="s">
        <v>379</v>
      </c>
      <c r="R930" s="1" t="s">
        <v>1525</v>
      </c>
      <c r="S930" s="1" t="s">
        <v>1526</v>
      </c>
      <c r="T930" s="1" t="s">
        <v>275</v>
      </c>
      <c r="U930" s="89" t="s">
        <v>379</v>
      </c>
      <c r="V930" s="1" t="s">
        <v>379</v>
      </c>
      <c r="W930" s="1" t="s">
        <v>379</v>
      </c>
      <c r="X930" s="1" t="s">
        <v>276</v>
      </c>
      <c r="Y930" s="1" t="s">
        <v>1291</v>
      </c>
      <c r="Z930" s="31" t="s">
        <v>6625</v>
      </c>
      <c r="AA930" s="31" t="s">
        <v>275</v>
      </c>
      <c r="AB930" s="106" t="s">
        <v>6094</v>
      </c>
      <c r="AC930" s="1" t="s">
        <v>1132</v>
      </c>
      <c r="AD930" s="100" t="s">
        <v>6063</v>
      </c>
      <c r="AE930" s="1" t="s">
        <v>5782</v>
      </c>
      <c r="AF930" s="4" t="s">
        <v>5890</v>
      </c>
      <c r="AG930" s="1" t="s">
        <v>6071</v>
      </c>
      <c r="AH930" s="1" t="s">
        <v>6072</v>
      </c>
      <c r="AI930" s="198" t="s">
        <v>2207</v>
      </c>
      <c r="AJ930" s="132">
        <v>45838</v>
      </c>
    </row>
    <row r="931" spans="1:36" ht="126" customHeight="1" x14ac:dyDescent="0.2">
      <c r="A931" s="123">
        <v>933</v>
      </c>
      <c r="B931" s="3" t="s">
        <v>1503</v>
      </c>
      <c r="C931" s="2" t="s">
        <v>5891</v>
      </c>
      <c r="D931" s="145"/>
      <c r="E931" s="106" t="s">
        <v>5892</v>
      </c>
      <c r="F931" s="168" t="s">
        <v>5867</v>
      </c>
      <c r="G931" s="22">
        <v>10</v>
      </c>
      <c r="H931" s="1" t="s">
        <v>5868</v>
      </c>
      <c r="I931" s="1" t="s">
        <v>6042</v>
      </c>
      <c r="J931" s="1" t="s">
        <v>1988</v>
      </c>
      <c r="K931" s="1" t="s">
        <v>1988</v>
      </c>
      <c r="L931" s="42" t="s">
        <v>6082</v>
      </c>
      <c r="M931" s="48" t="s">
        <v>6095</v>
      </c>
      <c r="N931" s="55" t="s">
        <v>699</v>
      </c>
      <c r="O931" s="1" t="s">
        <v>285</v>
      </c>
      <c r="P931" s="1" t="s">
        <v>379</v>
      </c>
      <c r="Q931" s="1" t="s">
        <v>379</v>
      </c>
      <c r="R931" s="1" t="s">
        <v>1525</v>
      </c>
      <c r="S931" s="1" t="s">
        <v>1526</v>
      </c>
      <c r="T931" s="1" t="s">
        <v>275</v>
      </c>
      <c r="U931" s="89" t="s">
        <v>379</v>
      </c>
      <c r="V931" s="1" t="s">
        <v>379</v>
      </c>
      <c r="W931" s="1" t="s">
        <v>379</v>
      </c>
      <c r="X931" s="1" t="s">
        <v>276</v>
      </c>
      <c r="Y931" s="1" t="s">
        <v>1291</v>
      </c>
      <c r="Z931" s="31" t="s">
        <v>6625</v>
      </c>
      <c r="AA931" s="31" t="s">
        <v>275</v>
      </c>
      <c r="AB931" s="106" t="s">
        <v>6094</v>
      </c>
      <c r="AC931" s="1" t="s">
        <v>1132</v>
      </c>
      <c r="AD931" s="100" t="s">
        <v>6063</v>
      </c>
      <c r="AE931" s="1" t="s">
        <v>5782</v>
      </c>
      <c r="AF931" s="4" t="s">
        <v>5890</v>
      </c>
      <c r="AG931" s="1" t="s">
        <v>6071</v>
      </c>
      <c r="AH931" s="1" t="s">
        <v>6072</v>
      </c>
      <c r="AI931" s="198" t="s">
        <v>2207</v>
      </c>
      <c r="AJ931" s="132">
        <v>45838</v>
      </c>
    </row>
    <row r="932" spans="1:36" ht="126" customHeight="1" x14ac:dyDescent="0.2">
      <c r="A932" s="123">
        <v>934</v>
      </c>
      <c r="B932" s="3" t="s">
        <v>1503</v>
      </c>
      <c r="C932" s="2" t="s">
        <v>5893</v>
      </c>
      <c r="D932" s="145"/>
      <c r="E932" s="106" t="s">
        <v>5894</v>
      </c>
      <c r="F932" s="168" t="s">
        <v>5867</v>
      </c>
      <c r="G932" s="22">
        <v>12</v>
      </c>
      <c r="H932" s="1" t="s">
        <v>5868</v>
      </c>
      <c r="I932" s="1" t="s">
        <v>6043</v>
      </c>
      <c r="J932" s="1" t="s">
        <v>1988</v>
      </c>
      <c r="K932" s="1" t="s">
        <v>1988</v>
      </c>
      <c r="L932" s="42" t="s">
        <v>6083</v>
      </c>
      <c r="M932" s="48" t="s">
        <v>6095</v>
      </c>
      <c r="N932" s="55" t="s">
        <v>699</v>
      </c>
      <c r="O932" s="1" t="s">
        <v>285</v>
      </c>
      <c r="P932" s="1" t="s">
        <v>379</v>
      </c>
      <c r="Q932" s="1" t="s">
        <v>379</v>
      </c>
      <c r="R932" s="1" t="s">
        <v>1525</v>
      </c>
      <c r="S932" s="1" t="s">
        <v>1526</v>
      </c>
      <c r="T932" s="1" t="s">
        <v>275</v>
      </c>
      <c r="U932" s="89" t="s">
        <v>379</v>
      </c>
      <c r="V932" s="1" t="s">
        <v>379</v>
      </c>
      <c r="W932" s="1" t="s">
        <v>379</v>
      </c>
      <c r="X932" s="1" t="s">
        <v>276</v>
      </c>
      <c r="Y932" s="1" t="s">
        <v>1291</v>
      </c>
      <c r="Z932" s="31" t="s">
        <v>6625</v>
      </c>
      <c r="AA932" s="31" t="s">
        <v>275</v>
      </c>
      <c r="AB932" s="106" t="s">
        <v>6094</v>
      </c>
      <c r="AC932" s="1" t="s">
        <v>1132</v>
      </c>
      <c r="AD932" s="100" t="s">
        <v>6064</v>
      </c>
      <c r="AE932" s="1" t="s">
        <v>5782</v>
      </c>
      <c r="AF932" s="4" t="s">
        <v>5895</v>
      </c>
      <c r="AG932" s="1" t="s">
        <v>6071</v>
      </c>
      <c r="AH932" s="1" t="s">
        <v>6072</v>
      </c>
      <c r="AI932" s="198" t="s">
        <v>2207</v>
      </c>
      <c r="AJ932" s="132">
        <v>45838</v>
      </c>
    </row>
    <row r="933" spans="1:36" ht="126" customHeight="1" x14ac:dyDescent="0.2">
      <c r="A933" s="123">
        <v>935</v>
      </c>
      <c r="B933" s="3" t="s">
        <v>1503</v>
      </c>
      <c r="C933" s="2" t="s">
        <v>5896</v>
      </c>
      <c r="D933" s="145"/>
      <c r="E933" s="106" t="s">
        <v>5897</v>
      </c>
      <c r="F933" s="168" t="s">
        <v>5867</v>
      </c>
      <c r="G933" s="22">
        <v>12</v>
      </c>
      <c r="H933" s="1" t="s">
        <v>5868</v>
      </c>
      <c r="I933" s="1" t="s">
        <v>6044</v>
      </c>
      <c r="J933" s="1" t="s">
        <v>1988</v>
      </c>
      <c r="K933" s="1" t="s">
        <v>1988</v>
      </c>
      <c r="L933" s="42" t="s">
        <v>6084</v>
      </c>
      <c r="M933" s="48" t="s">
        <v>6095</v>
      </c>
      <c r="N933" s="55" t="s">
        <v>699</v>
      </c>
      <c r="O933" s="1" t="s">
        <v>285</v>
      </c>
      <c r="P933" s="1" t="s">
        <v>379</v>
      </c>
      <c r="Q933" s="1" t="s">
        <v>379</v>
      </c>
      <c r="R933" s="1" t="s">
        <v>1525</v>
      </c>
      <c r="S933" s="1" t="s">
        <v>1526</v>
      </c>
      <c r="T933" s="1" t="s">
        <v>275</v>
      </c>
      <c r="U933" s="89" t="s">
        <v>379</v>
      </c>
      <c r="V933" s="1" t="s">
        <v>379</v>
      </c>
      <c r="W933" s="1" t="s">
        <v>379</v>
      </c>
      <c r="X933" s="1" t="s">
        <v>276</v>
      </c>
      <c r="Y933" s="1" t="s">
        <v>1291</v>
      </c>
      <c r="Z933" s="31" t="s">
        <v>6625</v>
      </c>
      <c r="AA933" s="31" t="s">
        <v>275</v>
      </c>
      <c r="AB933" s="106" t="s">
        <v>6094</v>
      </c>
      <c r="AC933" s="1" t="s">
        <v>1132</v>
      </c>
      <c r="AD933" s="100" t="s">
        <v>6064</v>
      </c>
      <c r="AE933" s="1" t="s">
        <v>5782</v>
      </c>
      <c r="AF933" s="4" t="s">
        <v>5895</v>
      </c>
      <c r="AG933" s="1" t="s">
        <v>6071</v>
      </c>
      <c r="AH933" s="1" t="s">
        <v>6072</v>
      </c>
      <c r="AI933" s="198" t="s">
        <v>2207</v>
      </c>
      <c r="AJ933" s="132">
        <v>45838</v>
      </c>
    </row>
    <row r="934" spans="1:36" ht="126" customHeight="1" x14ac:dyDescent="0.2">
      <c r="A934" s="123">
        <v>936</v>
      </c>
      <c r="B934" s="3" t="s">
        <v>1503</v>
      </c>
      <c r="C934" s="2" t="s">
        <v>5898</v>
      </c>
      <c r="D934" s="145"/>
      <c r="E934" s="106" t="s">
        <v>5899</v>
      </c>
      <c r="F934" s="168" t="s">
        <v>5867</v>
      </c>
      <c r="G934" s="22">
        <v>13</v>
      </c>
      <c r="H934" s="1" t="s">
        <v>5868</v>
      </c>
      <c r="I934" s="1" t="s">
        <v>6045</v>
      </c>
      <c r="J934" s="1" t="s">
        <v>1988</v>
      </c>
      <c r="K934" s="1" t="s">
        <v>1988</v>
      </c>
      <c r="L934" s="42" t="s">
        <v>6085</v>
      </c>
      <c r="M934" s="48" t="s">
        <v>6095</v>
      </c>
      <c r="N934" s="55" t="s">
        <v>699</v>
      </c>
      <c r="O934" s="1" t="s">
        <v>285</v>
      </c>
      <c r="P934" s="1" t="s">
        <v>379</v>
      </c>
      <c r="Q934" s="1" t="s">
        <v>379</v>
      </c>
      <c r="R934" s="1" t="s">
        <v>1525</v>
      </c>
      <c r="S934" s="1" t="s">
        <v>1526</v>
      </c>
      <c r="T934" s="1" t="s">
        <v>275</v>
      </c>
      <c r="U934" s="89" t="s">
        <v>379</v>
      </c>
      <c r="V934" s="1" t="s">
        <v>379</v>
      </c>
      <c r="W934" s="1" t="s">
        <v>379</v>
      </c>
      <c r="X934" s="1" t="s">
        <v>276</v>
      </c>
      <c r="Y934" s="1" t="s">
        <v>1527</v>
      </c>
      <c r="Z934" s="31" t="s">
        <v>6625</v>
      </c>
      <c r="AA934" s="31" t="s">
        <v>275</v>
      </c>
      <c r="AB934" s="106" t="s">
        <v>6094</v>
      </c>
      <c r="AC934" s="1" t="s">
        <v>1132</v>
      </c>
      <c r="AD934" s="100" t="s">
        <v>6065</v>
      </c>
      <c r="AE934" s="1" t="s">
        <v>5782</v>
      </c>
      <c r="AF934" s="4" t="s">
        <v>5900</v>
      </c>
      <c r="AG934" s="1" t="s">
        <v>6071</v>
      </c>
      <c r="AH934" s="1" t="s">
        <v>6072</v>
      </c>
      <c r="AI934" s="198" t="s">
        <v>2207</v>
      </c>
      <c r="AJ934" s="132">
        <v>45838</v>
      </c>
    </row>
    <row r="935" spans="1:36" ht="126" customHeight="1" x14ac:dyDescent="0.2">
      <c r="A935" s="123">
        <v>937</v>
      </c>
      <c r="B935" s="3" t="s">
        <v>1503</v>
      </c>
      <c r="C935" s="2" t="s">
        <v>5901</v>
      </c>
      <c r="D935" s="145"/>
      <c r="E935" s="106" t="s">
        <v>5902</v>
      </c>
      <c r="F935" s="168" t="s">
        <v>5867</v>
      </c>
      <c r="G935" s="22">
        <v>14</v>
      </c>
      <c r="H935" s="1" t="s">
        <v>5868</v>
      </c>
      <c r="I935" s="1" t="s">
        <v>6046</v>
      </c>
      <c r="J935" s="1" t="s">
        <v>1988</v>
      </c>
      <c r="K935" s="1" t="s">
        <v>1988</v>
      </c>
      <c r="L935" s="42" t="s">
        <v>6086</v>
      </c>
      <c r="M935" s="48" t="s">
        <v>6095</v>
      </c>
      <c r="N935" s="55" t="s">
        <v>699</v>
      </c>
      <c r="O935" s="1" t="s">
        <v>285</v>
      </c>
      <c r="P935" s="1" t="s">
        <v>379</v>
      </c>
      <c r="Q935" s="1" t="s">
        <v>379</v>
      </c>
      <c r="R935" s="1" t="s">
        <v>1525</v>
      </c>
      <c r="S935" s="1" t="s">
        <v>1526</v>
      </c>
      <c r="T935" s="1" t="s">
        <v>275</v>
      </c>
      <c r="U935" s="89" t="s">
        <v>379</v>
      </c>
      <c r="V935" s="1" t="s">
        <v>379</v>
      </c>
      <c r="W935" s="1" t="s">
        <v>379</v>
      </c>
      <c r="X935" s="1" t="s">
        <v>276</v>
      </c>
      <c r="Y935" s="1" t="s">
        <v>1291</v>
      </c>
      <c r="Z935" s="31" t="s">
        <v>6625</v>
      </c>
      <c r="AA935" s="31" t="s">
        <v>275</v>
      </c>
      <c r="AB935" s="106" t="s">
        <v>6094</v>
      </c>
      <c r="AC935" s="1" t="s">
        <v>1132</v>
      </c>
      <c r="AD935" s="100" t="s">
        <v>6066</v>
      </c>
      <c r="AE935" s="1" t="s">
        <v>5782</v>
      </c>
      <c r="AF935" s="4" t="s">
        <v>5903</v>
      </c>
      <c r="AG935" s="1" t="s">
        <v>6071</v>
      </c>
      <c r="AH935" s="1" t="s">
        <v>6072</v>
      </c>
      <c r="AI935" s="198" t="s">
        <v>2207</v>
      </c>
      <c r="AJ935" s="132">
        <v>45838</v>
      </c>
    </row>
    <row r="936" spans="1:36" ht="126" customHeight="1" x14ac:dyDescent="0.2">
      <c r="A936" s="123">
        <v>938</v>
      </c>
      <c r="B936" s="3" t="s">
        <v>1503</v>
      </c>
      <c r="C936" s="2" t="s">
        <v>5904</v>
      </c>
      <c r="D936" s="145"/>
      <c r="E936" s="106" t="s">
        <v>5905</v>
      </c>
      <c r="F936" s="168" t="s">
        <v>5867</v>
      </c>
      <c r="G936" s="22">
        <v>15</v>
      </c>
      <c r="H936" s="1" t="s">
        <v>5868</v>
      </c>
      <c r="I936" s="1" t="s">
        <v>6047</v>
      </c>
      <c r="J936" s="1" t="s">
        <v>1988</v>
      </c>
      <c r="K936" s="1" t="s">
        <v>1988</v>
      </c>
      <c r="L936" s="42" t="s">
        <v>6087</v>
      </c>
      <c r="M936" s="48" t="s">
        <v>6095</v>
      </c>
      <c r="N936" s="55" t="s">
        <v>699</v>
      </c>
      <c r="O936" s="1" t="s">
        <v>285</v>
      </c>
      <c r="P936" s="1" t="s">
        <v>379</v>
      </c>
      <c r="Q936" s="1" t="s">
        <v>379</v>
      </c>
      <c r="R936" s="1" t="s">
        <v>1525</v>
      </c>
      <c r="S936" s="1" t="s">
        <v>1526</v>
      </c>
      <c r="T936" s="1" t="s">
        <v>275</v>
      </c>
      <c r="U936" s="89" t="s">
        <v>379</v>
      </c>
      <c r="V936" s="1" t="s">
        <v>379</v>
      </c>
      <c r="W936" s="1" t="s">
        <v>379</v>
      </c>
      <c r="X936" s="1" t="s">
        <v>276</v>
      </c>
      <c r="Y936" s="1" t="s">
        <v>1527</v>
      </c>
      <c r="Z936" s="31" t="s">
        <v>6625</v>
      </c>
      <c r="AA936" s="31" t="s">
        <v>275</v>
      </c>
      <c r="AB936" s="106" t="s">
        <v>6094</v>
      </c>
      <c r="AC936" s="1" t="s">
        <v>1132</v>
      </c>
      <c r="AD936" s="100" t="s">
        <v>6067</v>
      </c>
      <c r="AE936" s="1" t="s">
        <v>5782</v>
      </c>
      <c r="AF936" s="4" t="s">
        <v>5906</v>
      </c>
      <c r="AG936" s="1" t="s">
        <v>6071</v>
      </c>
      <c r="AH936" s="1" t="s">
        <v>6072</v>
      </c>
      <c r="AI936" s="198" t="s">
        <v>2207</v>
      </c>
      <c r="AJ936" s="132">
        <v>45838</v>
      </c>
    </row>
    <row r="937" spans="1:36" ht="126" customHeight="1" x14ac:dyDescent="0.2">
      <c r="A937" s="123">
        <v>939</v>
      </c>
      <c r="B937" s="3" t="s">
        <v>1503</v>
      </c>
      <c r="C937" s="2" t="s">
        <v>5907</v>
      </c>
      <c r="D937" s="145"/>
      <c r="E937" s="106" t="s">
        <v>5908</v>
      </c>
      <c r="F937" s="168" t="s">
        <v>5867</v>
      </c>
      <c r="G937" s="22">
        <v>15</v>
      </c>
      <c r="H937" s="1" t="s">
        <v>5868</v>
      </c>
      <c r="I937" s="1" t="s">
        <v>6048</v>
      </c>
      <c r="J937" s="1" t="s">
        <v>1988</v>
      </c>
      <c r="K937" s="1" t="s">
        <v>1988</v>
      </c>
      <c r="L937" s="42" t="s">
        <v>6088</v>
      </c>
      <c r="M937" s="48" t="s">
        <v>6095</v>
      </c>
      <c r="N937" s="55" t="s">
        <v>699</v>
      </c>
      <c r="O937" s="1" t="s">
        <v>285</v>
      </c>
      <c r="P937" s="1" t="s">
        <v>379</v>
      </c>
      <c r="Q937" s="1" t="s">
        <v>379</v>
      </c>
      <c r="R937" s="1" t="s">
        <v>1525</v>
      </c>
      <c r="S937" s="1" t="s">
        <v>1526</v>
      </c>
      <c r="T937" s="1" t="s">
        <v>275</v>
      </c>
      <c r="U937" s="89" t="s">
        <v>379</v>
      </c>
      <c r="V937" s="1" t="s">
        <v>379</v>
      </c>
      <c r="W937" s="1" t="s">
        <v>379</v>
      </c>
      <c r="X937" s="1" t="s">
        <v>276</v>
      </c>
      <c r="Y937" s="1" t="s">
        <v>1527</v>
      </c>
      <c r="Z937" s="31" t="s">
        <v>6625</v>
      </c>
      <c r="AA937" s="31" t="s">
        <v>275</v>
      </c>
      <c r="AB937" s="106" t="s">
        <v>6094</v>
      </c>
      <c r="AC937" s="1" t="s">
        <v>1132</v>
      </c>
      <c r="AD937" s="100" t="s">
        <v>6067</v>
      </c>
      <c r="AE937" s="1" t="s">
        <v>5782</v>
      </c>
      <c r="AF937" s="4" t="s">
        <v>5906</v>
      </c>
      <c r="AG937" s="1" t="s">
        <v>6071</v>
      </c>
      <c r="AH937" s="1" t="s">
        <v>6072</v>
      </c>
      <c r="AI937" s="198" t="s">
        <v>2207</v>
      </c>
      <c r="AJ937" s="132">
        <v>45838</v>
      </c>
    </row>
    <row r="938" spans="1:36" ht="126" customHeight="1" x14ac:dyDescent="0.2">
      <c r="A938" s="123">
        <v>940</v>
      </c>
      <c r="B938" s="3" t="s">
        <v>1503</v>
      </c>
      <c r="C938" s="2" t="s">
        <v>5909</v>
      </c>
      <c r="D938" s="145"/>
      <c r="E938" s="106" t="s">
        <v>5910</v>
      </c>
      <c r="F938" s="168" t="s">
        <v>5867</v>
      </c>
      <c r="G938" s="22">
        <v>16</v>
      </c>
      <c r="H938" s="1" t="s">
        <v>5868</v>
      </c>
      <c r="I938" s="1" t="s">
        <v>6049</v>
      </c>
      <c r="J938" s="1" t="s">
        <v>1988</v>
      </c>
      <c r="K938" s="1" t="s">
        <v>1988</v>
      </c>
      <c r="L938" s="42" t="s">
        <v>6089</v>
      </c>
      <c r="M938" s="48" t="s">
        <v>6095</v>
      </c>
      <c r="N938" s="55" t="s">
        <v>699</v>
      </c>
      <c r="O938" s="1" t="s">
        <v>285</v>
      </c>
      <c r="P938" s="1" t="s">
        <v>379</v>
      </c>
      <c r="Q938" s="1" t="s">
        <v>379</v>
      </c>
      <c r="R938" s="1" t="s">
        <v>1525</v>
      </c>
      <c r="S938" s="1" t="s">
        <v>1526</v>
      </c>
      <c r="T938" s="1" t="s">
        <v>275</v>
      </c>
      <c r="U938" s="89" t="s">
        <v>379</v>
      </c>
      <c r="V938" s="1" t="s">
        <v>379</v>
      </c>
      <c r="W938" s="1" t="s">
        <v>379</v>
      </c>
      <c r="X938" s="1" t="s">
        <v>276</v>
      </c>
      <c r="Y938" s="1" t="s">
        <v>1291</v>
      </c>
      <c r="Z938" s="31" t="s">
        <v>6625</v>
      </c>
      <c r="AA938" s="31" t="s">
        <v>275</v>
      </c>
      <c r="AB938" s="106" t="s">
        <v>6094</v>
      </c>
      <c r="AC938" s="1" t="s">
        <v>1132</v>
      </c>
      <c r="AD938" s="100" t="s">
        <v>6068</v>
      </c>
      <c r="AE938" s="1" t="s">
        <v>5782</v>
      </c>
      <c r="AF938" s="4" t="s">
        <v>5911</v>
      </c>
      <c r="AG938" s="1" t="s">
        <v>6071</v>
      </c>
      <c r="AH938" s="1" t="s">
        <v>6072</v>
      </c>
      <c r="AI938" s="198" t="s">
        <v>2207</v>
      </c>
      <c r="AJ938" s="132">
        <v>45838</v>
      </c>
    </row>
    <row r="939" spans="1:36" ht="126" customHeight="1" x14ac:dyDescent="0.2">
      <c r="A939" s="123">
        <v>941</v>
      </c>
      <c r="B939" s="3" t="s">
        <v>1503</v>
      </c>
      <c r="C939" s="2" t="s">
        <v>5912</v>
      </c>
      <c r="D939" s="145"/>
      <c r="E939" s="106" t="s">
        <v>5913</v>
      </c>
      <c r="F939" s="168" t="s">
        <v>5867</v>
      </c>
      <c r="G939" s="22">
        <v>18</v>
      </c>
      <c r="H939" s="1" t="s">
        <v>5868</v>
      </c>
      <c r="I939" s="1" t="s">
        <v>6050</v>
      </c>
      <c r="J939" s="1" t="s">
        <v>1988</v>
      </c>
      <c r="K939" s="1" t="s">
        <v>1988</v>
      </c>
      <c r="L939" s="42" t="s">
        <v>6090</v>
      </c>
      <c r="M939" s="48" t="s">
        <v>6095</v>
      </c>
      <c r="N939" s="55" t="s">
        <v>699</v>
      </c>
      <c r="O939" s="1" t="s">
        <v>285</v>
      </c>
      <c r="P939" s="1" t="s">
        <v>379</v>
      </c>
      <c r="Q939" s="1" t="s">
        <v>379</v>
      </c>
      <c r="R939" s="1" t="s">
        <v>1525</v>
      </c>
      <c r="S939" s="1" t="s">
        <v>1526</v>
      </c>
      <c r="T939" s="1" t="s">
        <v>275</v>
      </c>
      <c r="U939" s="89" t="s">
        <v>379</v>
      </c>
      <c r="V939" s="1" t="s">
        <v>379</v>
      </c>
      <c r="W939" s="1" t="s">
        <v>379</v>
      </c>
      <c r="X939" s="1" t="s">
        <v>276</v>
      </c>
      <c r="Y939" s="1" t="s">
        <v>1958</v>
      </c>
      <c r="Z939" s="31" t="s">
        <v>6625</v>
      </c>
      <c r="AA939" s="31" t="s">
        <v>275</v>
      </c>
      <c r="AB939" s="106" t="s">
        <v>6094</v>
      </c>
      <c r="AC939" s="1" t="s">
        <v>1132</v>
      </c>
      <c r="AD939" s="100" t="s">
        <v>6069</v>
      </c>
      <c r="AE939" s="1" t="s">
        <v>5782</v>
      </c>
      <c r="AF939" s="4" t="s">
        <v>5914</v>
      </c>
      <c r="AG939" s="1" t="s">
        <v>6071</v>
      </c>
      <c r="AH939" s="1" t="s">
        <v>6072</v>
      </c>
      <c r="AI939" s="198" t="s">
        <v>2207</v>
      </c>
      <c r="AJ939" s="132">
        <v>45838</v>
      </c>
    </row>
    <row r="940" spans="1:36" ht="126" customHeight="1" x14ac:dyDescent="0.2">
      <c r="A940" s="123">
        <v>942</v>
      </c>
      <c r="B940" s="3" t="s">
        <v>1503</v>
      </c>
      <c r="C940" s="2" t="s">
        <v>5915</v>
      </c>
      <c r="D940" s="145"/>
      <c r="E940" s="106" t="s">
        <v>5916</v>
      </c>
      <c r="F940" s="168" t="s">
        <v>5867</v>
      </c>
      <c r="G940" s="22">
        <v>18</v>
      </c>
      <c r="H940" s="1" t="s">
        <v>5868</v>
      </c>
      <c r="I940" s="1" t="s">
        <v>6051</v>
      </c>
      <c r="J940" s="1" t="s">
        <v>1988</v>
      </c>
      <c r="K940" s="1" t="s">
        <v>1988</v>
      </c>
      <c r="L940" s="42" t="s">
        <v>6091</v>
      </c>
      <c r="M940" s="48" t="s">
        <v>6095</v>
      </c>
      <c r="N940" s="55" t="s">
        <v>699</v>
      </c>
      <c r="O940" s="1" t="s">
        <v>285</v>
      </c>
      <c r="P940" s="1" t="s">
        <v>379</v>
      </c>
      <c r="Q940" s="1" t="s">
        <v>379</v>
      </c>
      <c r="R940" s="1" t="s">
        <v>1525</v>
      </c>
      <c r="S940" s="1" t="s">
        <v>1526</v>
      </c>
      <c r="T940" s="1" t="s">
        <v>275</v>
      </c>
      <c r="U940" s="89" t="s">
        <v>379</v>
      </c>
      <c r="V940" s="1" t="s">
        <v>379</v>
      </c>
      <c r="W940" s="1" t="s">
        <v>379</v>
      </c>
      <c r="X940" s="1" t="s">
        <v>276</v>
      </c>
      <c r="Y940" s="1" t="s">
        <v>1958</v>
      </c>
      <c r="Z940" s="31" t="s">
        <v>6625</v>
      </c>
      <c r="AA940" s="31" t="s">
        <v>275</v>
      </c>
      <c r="AB940" s="106" t="s">
        <v>6094</v>
      </c>
      <c r="AC940" s="1" t="s">
        <v>1132</v>
      </c>
      <c r="AD940" s="100" t="s">
        <v>6069</v>
      </c>
      <c r="AE940" s="1" t="s">
        <v>5782</v>
      </c>
      <c r="AF940" s="4" t="s">
        <v>5914</v>
      </c>
      <c r="AG940" s="1" t="s">
        <v>6071</v>
      </c>
      <c r="AH940" s="1" t="s">
        <v>6072</v>
      </c>
      <c r="AI940" s="198" t="s">
        <v>2207</v>
      </c>
      <c r="AJ940" s="132">
        <v>45838</v>
      </c>
    </row>
    <row r="941" spans="1:36" ht="126" customHeight="1" x14ac:dyDescent="0.2">
      <c r="A941" s="123">
        <v>943</v>
      </c>
      <c r="B941" s="3" t="s">
        <v>1503</v>
      </c>
      <c r="C941" s="2" t="s">
        <v>5917</v>
      </c>
      <c r="D941" s="145"/>
      <c r="E941" s="106" t="s">
        <v>5918</v>
      </c>
      <c r="F941" s="168" t="s">
        <v>5867</v>
      </c>
      <c r="G941" s="22">
        <v>20</v>
      </c>
      <c r="H941" s="1" t="s">
        <v>5868</v>
      </c>
      <c r="I941" s="1" t="s">
        <v>6052</v>
      </c>
      <c r="J941" s="1" t="s">
        <v>1988</v>
      </c>
      <c r="K941" s="1" t="s">
        <v>1988</v>
      </c>
      <c r="L941" s="42" t="s">
        <v>6092</v>
      </c>
      <c r="M941" s="48" t="s">
        <v>6095</v>
      </c>
      <c r="N941" s="55" t="s">
        <v>699</v>
      </c>
      <c r="O941" s="1" t="s">
        <v>285</v>
      </c>
      <c r="P941" s="1" t="s">
        <v>379</v>
      </c>
      <c r="Q941" s="1" t="s">
        <v>379</v>
      </c>
      <c r="R941" s="1" t="s">
        <v>1525</v>
      </c>
      <c r="S941" s="1" t="s">
        <v>1526</v>
      </c>
      <c r="T941" s="1" t="s">
        <v>275</v>
      </c>
      <c r="U941" s="89" t="s">
        <v>379</v>
      </c>
      <c r="V941" s="1" t="s">
        <v>379</v>
      </c>
      <c r="W941" s="1" t="s">
        <v>379</v>
      </c>
      <c r="X941" s="1" t="s">
        <v>276</v>
      </c>
      <c r="Y941" s="1" t="s">
        <v>1291</v>
      </c>
      <c r="Z941" s="31" t="s">
        <v>6625</v>
      </c>
      <c r="AA941" s="31" t="s">
        <v>275</v>
      </c>
      <c r="AB941" s="106" t="s">
        <v>6094</v>
      </c>
      <c r="AC941" s="1" t="s">
        <v>1132</v>
      </c>
      <c r="AD941" s="100" t="s">
        <v>6070</v>
      </c>
      <c r="AE941" s="1" t="s">
        <v>5782</v>
      </c>
      <c r="AF941" s="4" t="s">
        <v>5919</v>
      </c>
      <c r="AG941" s="1" t="s">
        <v>6071</v>
      </c>
      <c r="AH941" s="1" t="s">
        <v>6072</v>
      </c>
      <c r="AI941" s="198" t="s">
        <v>2207</v>
      </c>
      <c r="AJ941" s="132">
        <v>45838</v>
      </c>
    </row>
    <row r="942" spans="1:36" ht="126" customHeight="1" x14ac:dyDescent="0.2">
      <c r="A942" s="123">
        <v>944</v>
      </c>
      <c r="B942" s="3" t="s">
        <v>1503</v>
      </c>
      <c r="C942" s="2" t="s">
        <v>5920</v>
      </c>
      <c r="D942" s="145"/>
      <c r="E942" s="106" t="s">
        <v>5921</v>
      </c>
      <c r="F942" s="168" t="s">
        <v>5867</v>
      </c>
      <c r="G942" s="22">
        <v>20</v>
      </c>
      <c r="H942" s="1" t="s">
        <v>5868</v>
      </c>
      <c r="I942" s="1" t="s">
        <v>6053</v>
      </c>
      <c r="J942" s="1" t="s">
        <v>1988</v>
      </c>
      <c r="K942" s="1" t="s">
        <v>1988</v>
      </c>
      <c r="L942" s="42" t="s">
        <v>6093</v>
      </c>
      <c r="M942" s="48" t="s">
        <v>6095</v>
      </c>
      <c r="N942" s="55" t="s">
        <v>699</v>
      </c>
      <c r="O942" s="1" t="s">
        <v>285</v>
      </c>
      <c r="P942" s="1" t="s">
        <v>379</v>
      </c>
      <c r="Q942" s="1" t="s">
        <v>379</v>
      </c>
      <c r="R942" s="1" t="s">
        <v>1525</v>
      </c>
      <c r="S942" s="1" t="s">
        <v>1526</v>
      </c>
      <c r="T942" s="1" t="s">
        <v>275</v>
      </c>
      <c r="U942" s="89" t="s">
        <v>379</v>
      </c>
      <c r="V942" s="1" t="s">
        <v>379</v>
      </c>
      <c r="W942" s="1" t="s">
        <v>379</v>
      </c>
      <c r="X942" s="1" t="s">
        <v>276</v>
      </c>
      <c r="Y942" s="1" t="s">
        <v>1291</v>
      </c>
      <c r="Z942" s="31" t="s">
        <v>6625</v>
      </c>
      <c r="AA942" s="31" t="s">
        <v>275</v>
      </c>
      <c r="AB942" s="106" t="s">
        <v>6094</v>
      </c>
      <c r="AC942" s="1" t="s">
        <v>1132</v>
      </c>
      <c r="AD942" s="100" t="s">
        <v>6070</v>
      </c>
      <c r="AE942" s="1" t="s">
        <v>5782</v>
      </c>
      <c r="AF942" s="4" t="s">
        <v>5919</v>
      </c>
      <c r="AG942" s="1" t="s">
        <v>6071</v>
      </c>
      <c r="AH942" s="1" t="s">
        <v>6072</v>
      </c>
      <c r="AI942" s="198" t="s">
        <v>2207</v>
      </c>
      <c r="AJ942" s="132">
        <v>45838</v>
      </c>
    </row>
    <row r="943" spans="1:36" ht="126" customHeight="1" x14ac:dyDescent="0.2">
      <c r="A943" s="124">
        <v>945</v>
      </c>
      <c r="B943" s="68" t="s">
        <v>1873</v>
      </c>
      <c r="C943" s="2" t="s">
        <v>3126</v>
      </c>
      <c r="D943" s="144" t="s">
        <v>6022</v>
      </c>
      <c r="E943" s="106" t="s">
        <v>6118</v>
      </c>
      <c r="F943" s="168" t="s">
        <v>6117</v>
      </c>
      <c r="G943" s="22">
        <v>5</v>
      </c>
      <c r="H943" s="1" t="s">
        <v>1114</v>
      </c>
      <c r="I943" s="1" t="s">
        <v>6023</v>
      </c>
      <c r="J943" s="1" t="s">
        <v>1115</v>
      </c>
      <c r="K943" s="17" t="s">
        <v>6124</v>
      </c>
      <c r="L943" s="43" t="s">
        <v>6127</v>
      </c>
      <c r="M943" s="49">
        <v>-8</v>
      </c>
      <c r="N943" s="56" t="s">
        <v>3127</v>
      </c>
      <c r="O943" s="17" t="s">
        <v>2473</v>
      </c>
      <c r="P943" s="17" t="s">
        <v>6129</v>
      </c>
      <c r="Q943" s="17" t="s">
        <v>819</v>
      </c>
      <c r="R943" s="17" t="s">
        <v>1296</v>
      </c>
      <c r="S943" s="17" t="s">
        <v>590</v>
      </c>
      <c r="T943" s="17" t="s">
        <v>632</v>
      </c>
      <c r="U943" s="117" t="s">
        <v>197</v>
      </c>
      <c r="V943" s="17" t="s">
        <v>198</v>
      </c>
      <c r="W943" s="17" t="s">
        <v>505</v>
      </c>
      <c r="X943" s="17" t="s">
        <v>170</v>
      </c>
      <c r="Y943" s="17" t="s">
        <v>1427</v>
      </c>
      <c r="Z943" s="31" t="s">
        <v>634</v>
      </c>
      <c r="AA943" s="31" t="s">
        <v>6024</v>
      </c>
      <c r="AB943" s="106" t="s">
        <v>6123</v>
      </c>
      <c r="AC943" s="19" t="s">
        <v>3625</v>
      </c>
      <c r="AD943" s="141">
        <v>4650</v>
      </c>
      <c r="AE943" s="17" t="s">
        <v>2471</v>
      </c>
      <c r="AF943" s="18">
        <v>24310</v>
      </c>
      <c r="AG943" s="17" t="s">
        <v>2471</v>
      </c>
      <c r="AH943" s="1" t="s">
        <v>174</v>
      </c>
      <c r="AI943" s="1" t="s">
        <v>3082</v>
      </c>
      <c r="AJ943" s="1" t="s">
        <v>379</v>
      </c>
    </row>
    <row r="944" spans="1:36" ht="126" customHeight="1" x14ac:dyDescent="0.2">
      <c r="A944" s="124">
        <v>946</v>
      </c>
      <c r="B944" s="68" t="s">
        <v>1873</v>
      </c>
      <c r="C944" s="2" t="s">
        <v>2465</v>
      </c>
      <c r="D944" s="144" t="s">
        <v>6022</v>
      </c>
      <c r="E944" s="106" t="s">
        <v>6119</v>
      </c>
      <c r="F944" s="168" t="s">
        <v>6117</v>
      </c>
      <c r="G944" s="22">
        <v>8</v>
      </c>
      <c r="H944" s="1" t="s">
        <v>1114</v>
      </c>
      <c r="I944" s="1" t="s">
        <v>6121</v>
      </c>
      <c r="J944" s="1" t="s">
        <v>1115</v>
      </c>
      <c r="K944" s="17" t="s">
        <v>6125</v>
      </c>
      <c r="L944" s="43" t="s">
        <v>5183</v>
      </c>
      <c r="M944" s="49">
        <v>-8</v>
      </c>
      <c r="N944" s="56" t="s">
        <v>1636</v>
      </c>
      <c r="O944" s="17" t="s">
        <v>2473</v>
      </c>
      <c r="P944" s="17" t="s">
        <v>6129</v>
      </c>
      <c r="Q944" s="17" t="s">
        <v>819</v>
      </c>
      <c r="R944" s="17" t="s">
        <v>1296</v>
      </c>
      <c r="S944" s="17" t="s">
        <v>590</v>
      </c>
      <c r="T944" s="17" t="s">
        <v>632</v>
      </c>
      <c r="U944" s="117" t="s">
        <v>213</v>
      </c>
      <c r="V944" s="17" t="s">
        <v>214</v>
      </c>
      <c r="W944" s="17" t="s">
        <v>486</v>
      </c>
      <c r="X944" s="17" t="s">
        <v>170</v>
      </c>
      <c r="Y944" s="17" t="s">
        <v>1427</v>
      </c>
      <c r="Z944" s="31" t="s">
        <v>634</v>
      </c>
      <c r="AA944" s="31" t="s">
        <v>1436</v>
      </c>
      <c r="AB944" s="106" t="s">
        <v>6123</v>
      </c>
      <c r="AC944" s="19" t="s">
        <v>3625</v>
      </c>
      <c r="AD944" s="141">
        <v>6550</v>
      </c>
      <c r="AE944" s="17" t="s">
        <v>2471</v>
      </c>
      <c r="AF944" s="18">
        <v>27844</v>
      </c>
      <c r="AG944" s="17" t="s">
        <v>2471</v>
      </c>
      <c r="AH944" s="1" t="s">
        <v>174</v>
      </c>
      <c r="AI944" s="1" t="s">
        <v>3082</v>
      </c>
      <c r="AJ944" s="1" t="s">
        <v>379</v>
      </c>
    </row>
    <row r="945" spans="1:36" ht="126" customHeight="1" x14ac:dyDescent="0.2">
      <c r="A945" s="124">
        <v>947</v>
      </c>
      <c r="B945" s="68" t="s">
        <v>1873</v>
      </c>
      <c r="C945" s="2" t="s">
        <v>2468</v>
      </c>
      <c r="D945" s="144" t="s">
        <v>6022</v>
      </c>
      <c r="E945" s="106" t="s">
        <v>6120</v>
      </c>
      <c r="F945" s="168" t="s">
        <v>6117</v>
      </c>
      <c r="G945" s="22">
        <v>12</v>
      </c>
      <c r="H945" s="1" t="s">
        <v>1114</v>
      </c>
      <c r="I945" s="1" t="s">
        <v>6122</v>
      </c>
      <c r="J945" s="1" t="s">
        <v>1115</v>
      </c>
      <c r="K945" s="17" t="s">
        <v>6126</v>
      </c>
      <c r="L945" s="43" t="s">
        <v>6128</v>
      </c>
      <c r="M945" s="49">
        <v>-8</v>
      </c>
      <c r="N945" s="56" t="s">
        <v>1434</v>
      </c>
      <c r="O945" s="17" t="s">
        <v>2473</v>
      </c>
      <c r="P945" s="17" t="s">
        <v>6129</v>
      </c>
      <c r="Q945" s="17" t="s">
        <v>838</v>
      </c>
      <c r="R945" s="17" t="s">
        <v>1296</v>
      </c>
      <c r="S945" s="17" t="s">
        <v>590</v>
      </c>
      <c r="T945" s="17" t="s">
        <v>632</v>
      </c>
      <c r="U945" s="117" t="s">
        <v>2323</v>
      </c>
      <c r="V945" s="17" t="s">
        <v>2469</v>
      </c>
      <c r="W945" s="17" t="s">
        <v>204</v>
      </c>
      <c r="X945" s="17" t="s">
        <v>170</v>
      </c>
      <c r="Y945" s="17" t="s">
        <v>1427</v>
      </c>
      <c r="Z945" s="31" t="s">
        <v>634</v>
      </c>
      <c r="AA945" s="31" t="s">
        <v>1436</v>
      </c>
      <c r="AB945" s="106" t="s">
        <v>6123</v>
      </c>
      <c r="AC945" s="19" t="s">
        <v>3625</v>
      </c>
      <c r="AD945" s="141">
        <v>7650</v>
      </c>
      <c r="AE945" s="17" t="s">
        <v>2471</v>
      </c>
      <c r="AF945" s="18">
        <v>30425</v>
      </c>
      <c r="AG945" s="17" t="s">
        <v>2471</v>
      </c>
      <c r="AH945" s="1" t="s">
        <v>174</v>
      </c>
      <c r="AI945" s="1" t="s">
        <v>3082</v>
      </c>
      <c r="AJ945" s="1" t="s">
        <v>379</v>
      </c>
    </row>
    <row r="946" spans="1:36" ht="126" customHeight="1" x14ac:dyDescent="0.2">
      <c r="A946" s="124">
        <v>948</v>
      </c>
      <c r="B946" s="3" t="s">
        <v>2252</v>
      </c>
      <c r="C946" s="2" t="s">
        <v>6163</v>
      </c>
      <c r="D946" s="164"/>
      <c r="E946" s="107" t="s">
        <v>6164</v>
      </c>
      <c r="F946" s="168" t="s">
        <v>6165</v>
      </c>
      <c r="G946" s="22">
        <v>4</v>
      </c>
      <c r="H946" s="1" t="s">
        <v>1161</v>
      </c>
      <c r="I946" s="19" t="s">
        <v>6225</v>
      </c>
      <c r="J946" s="19" t="s">
        <v>6226</v>
      </c>
      <c r="K946" s="19" t="s">
        <v>6240</v>
      </c>
      <c r="L946" s="142">
        <v>7.2675999999999998</v>
      </c>
      <c r="M946" s="50" t="s">
        <v>6166</v>
      </c>
      <c r="N946" s="19" t="s">
        <v>6253</v>
      </c>
      <c r="O946" s="1" t="s">
        <v>6167</v>
      </c>
      <c r="P946" s="1" t="s">
        <v>379</v>
      </c>
      <c r="Q946" s="1" t="s">
        <v>379</v>
      </c>
      <c r="R946" s="1" t="s">
        <v>3081</v>
      </c>
      <c r="S946" s="1" t="s">
        <v>379</v>
      </c>
      <c r="T946" s="1" t="s">
        <v>275</v>
      </c>
      <c r="U946" s="89" t="s">
        <v>379</v>
      </c>
      <c r="V946" s="1" t="s">
        <v>379</v>
      </c>
      <c r="W946" s="1" t="s">
        <v>379</v>
      </c>
      <c r="X946" s="1" t="s">
        <v>6168</v>
      </c>
      <c r="Y946" s="1" t="s">
        <v>2028</v>
      </c>
      <c r="Z946" s="31" t="s">
        <v>6625</v>
      </c>
      <c r="AA946" s="31" t="s">
        <v>635</v>
      </c>
      <c r="AB946" s="107" t="s">
        <v>6169</v>
      </c>
      <c r="AC946" s="19" t="s">
        <v>6170</v>
      </c>
      <c r="AD946" s="134">
        <v>4450</v>
      </c>
      <c r="AE946" s="4" t="s">
        <v>6252</v>
      </c>
      <c r="AF946" s="4" t="s">
        <v>6171</v>
      </c>
      <c r="AG946" s="1" t="s">
        <v>3084</v>
      </c>
      <c r="AH946" s="1" t="s">
        <v>2175</v>
      </c>
      <c r="AI946" s="1" t="s">
        <v>3082</v>
      </c>
      <c r="AJ946" s="1" t="s">
        <v>379</v>
      </c>
    </row>
    <row r="947" spans="1:36" ht="126" customHeight="1" x14ac:dyDescent="0.2">
      <c r="A947" s="124">
        <v>949</v>
      </c>
      <c r="B947" s="3" t="s">
        <v>2252</v>
      </c>
      <c r="C947" s="2" t="s">
        <v>6172</v>
      </c>
      <c r="D947" s="164"/>
      <c r="E947" s="107" t="s">
        <v>6173</v>
      </c>
      <c r="F947" s="168" t="s">
        <v>6174</v>
      </c>
      <c r="G947" s="22">
        <v>4</v>
      </c>
      <c r="H947" s="1" t="s">
        <v>1161</v>
      </c>
      <c r="I947" s="19" t="s">
        <v>6227</v>
      </c>
      <c r="J947" s="19" t="s">
        <v>6226</v>
      </c>
      <c r="K947" s="19" t="s">
        <v>6241</v>
      </c>
      <c r="L947" s="142">
        <v>7.0435999999999996</v>
      </c>
      <c r="M947" s="50" t="s">
        <v>6166</v>
      </c>
      <c r="N947" s="19" t="s">
        <v>6254</v>
      </c>
      <c r="O947" s="1" t="s">
        <v>6167</v>
      </c>
      <c r="P947" s="1" t="s">
        <v>379</v>
      </c>
      <c r="Q947" s="1" t="s">
        <v>379</v>
      </c>
      <c r="R947" s="1" t="s">
        <v>3081</v>
      </c>
      <c r="S947" s="1" t="s">
        <v>379</v>
      </c>
      <c r="T947" s="1" t="s">
        <v>275</v>
      </c>
      <c r="U947" s="89" t="s">
        <v>379</v>
      </c>
      <c r="V947" s="1" t="s">
        <v>379</v>
      </c>
      <c r="W947" s="1" t="s">
        <v>379</v>
      </c>
      <c r="X947" s="1" t="s">
        <v>6168</v>
      </c>
      <c r="Y947" s="1" t="s">
        <v>2028</v>
      </c>
      <c r="Z947" s="31" t="s">
        <v>6625</v>
      </c>
      <c r="AA947" s="31" t="s">
        <v>635</v>
      </c>
      <c r="AB947" s="107" t="s">
        <v>6169</v>
      </c>
      <c r="AC947" s="19" t="s">
        <v>6170</v>
      </c>
      <c r="AD947" s="134">
        <v>4450</v>
      </c>
      <c r="AE947" s="4" t="s">
        <v>6252</v>
      </c>
      <c r="AF947" s="4" t="s">
        <v>6175</v>
      </c>
      <c r="AG947" s="1" t="s">
        <v>3084</v>
      </c>
      <c r="AH947" s="1" t="s">
        <v>2175</v>
      </c>
      <c r="AI947" s="1" t="s">
        <v>3082</v>
      </c>
      <c r="AJ947" s="1" t="s">
        <v>379</v>
      </c>
    </row>
    <row r="948" spans="1:36" ht="126" customHeight="1" x14ac:dyDescent="0.2">
      <c r="A948" s="124">
        <v>950</v>
      </c>
      <c r="B948" s="3" t="s">
        <v>2252</v>
      </c>
      <c r="C948" s="2" t="s">
        <v>6176</v>
      </c>
      <c r="D948" s="164"/>
      <c r="E948" s="107" t="s">
        <v>6177</v>
      </c>
      <c r="F948" s="168" t="s">
        <v>6178</v>
      </c>
      <c r="G948" s="22">
        <v>5</v>
      </c>
      <c r="H948" s="1" t="s">
        <v>1161</v>
      </c>
      <c r="I948" s="19" t="s">
        <v>6228</v>
      </c>
      <c r="J948" s="19" t="s">
        <v>6226</v>
      </c>
      <c r="K948" s="19" t="s">
        <v>6240</v>
      </c>
      <c r="L948" s="142">
        <v>7.2675999999999998</v>
      </c>
      <c r="M948" s="50" t="s">
        <v>6166</v>
      </c>
      <c r="N948" s="19" t="s">
        <v>6253</v>
      </c>
      <c r="O948" s="1" t="s">
        <v>6167</v>
      </c>
      <c r="P948" s="1" t="s">
        <v>379</v>
      </c>
      <c r="Q948" s="1" t="s">
        <v>379</v>
      </c>
      <c r="R948" s="1" t="s">
        <v>3081</v>
      </c>
      <c r="S948" s="1" t="s">
        <v>379</v>
      </c>
      <c r="T948" s="1" t="s">
        <v>275</v>
      </c>
      <c r="U948" s="89" t="s">
        <v>379</v>
      </c>
      <c r="V948" s="1" t="s">
        <v>379</v>
      </c>
      <c r="W948" s="1" t="s">
        <v>379</v>
      </c>
      <c r="X948" s="1" t="s">
        <v>6168</v>
      </c>
      <c r="Y948" s="1" t="s">
        <v>1670</v>
      </c>
      <c r="Z948" s="31" t="s">
        <v>6625</v>
      </c>
      <c r="AA948" s="31" t="s">
        <v>635</v>
      </c>
      <c r="AB948" s="107" t="s">
        <v>6169</v>
      </c>
      <c r="AC948" s="19" t="s">
        <v>6170</v>
      </c>
      <c r="AD948" s="134">
        <v>4668</v>
      </c>
      <c r="AE948" s="4" t="s">
        <v>6252</v>
      </c>
      <c r="AF948" s="4" t="s">
        <v>6179</v>
      </c>
      <c r="AG948" s="1" t="s">
        <v>3084</v>
      </c>
      <c r="AH948" s="1" t="s">
        <v>2175</v>
      </c>
      <c r="AI948" s="1" t="s">
        <v>3082</v>
      </c>
      <c r="AJ948" s="1" t="s">
        <v>379</v>
      </c>
    </row>
    <row r="949" spans="1:36" ht="126" customHeight="1" x14ac:dyDescent="0.2">
      <c r="A949" s="124">
        <v>951</v>
      </c>
      <c r="B949" s="3" t="s">
        <v>2252</v>
      </c>
      <c r="C949" s="2" t="s">
        <v>6180</v>
      </c>
      <c r="D949" s="164"/>
      <c r="E949" s="107" t="s">
        <v>6181</v>
      </c>
      <c r="F949" s="168" t="s">
        <v>6182</v>
      </c>
      <c r="G949" s="22">
        <v>6</v>
      </c>
      <c r="H949" s="1" t="s">
        <v>1161</v>
      </c>
      <c r="I949" s="19" t="s">
        <v>6225</v>
      </c>
      <c r="J949" s="19" t="s">
        <v>6226</v>
      </c>
      <c r="K949" s="19" t="s">
        <v>6242</v>
      </c>
      <c r="L949" s="142">
        <v>7.6907999999999994</v>
      </c>
      <c r="M949" s="50" t="s">
        <v>6183</v>
      </c>
      <c r="N949" s="19" t="s">
        <v>6255</v>
      </c>
      <c r="O949" s="1" t="s">
        <v>6184</v>
      </c>
      <c r="P949" s="1" t="s">
        <v>379</v>
      </c>
      <c r="Q949" s="1" t="s">
        <v>379</v>
      </c>
      <c r="R949" s="1" t="s">
        <v>3081</v>
      </c>
      <c r="S949" s="1" t="s">
        <v>379</v>
      </c>
      <c r="T949" s="1" t="s">
        <v>275</v>
      </c>
      <c r="U949" s="89" t="s">
        <v>379</v>
      </c>
      <c r="V949" s="1" t="s">
        <v>379</v>
      </c>
      <c r="W949" s="1" t="s">
        <v>379</v>
      </c>
      <c r="X949" s="1" t="s">
        <v>6168</v>
      </c>
      <c r="Y949" s="1" t="s">
        <v>1624</v>
      </c>
      <c r="Z949" s="31" t="s">
        <v>6625</v>
      </c>
      <c r="AA949" s="31" t="s">
        <v>635</v>
      </c>
      <c r="AB949" s="107" t="s">
        <v>6169</v>
      </c>
      <c r="AC949" s="19" t="s">
        <v>6170</v>
      </c>
      <c r="AD949" s="134">
        <v>5354</v>
      </c>
      <c r="AE949" s="4" t="s">
        <v>6252</v>
      </c>
      <c r="AF949" s="4" t="s">
        <v>6185</v>
      </c>
      <c r="AG949" s="1" t="s">
        <v>3084</v>
      </c>
      <c r="AH949" s="1" t="s">
        <v>2175</v>
      </c>
      <c r="AI949" s="1" t="s">
        <v>3082</v>
      </c>
      <c r="AJ949" s="1" t="s">
        <v>379</v>
      </c>
    </row>
    <row r="950" spans="1:36" ht="126" customHeight="1" x14ac:dyDescent="0.2">
      <c r="A950" s="124">
        <v>952</v>
      </c>
      <c r="B950" s="3" t="s">
        <v>2252</v>
      </c>
      <c r="C950" s="2" t="s">
        <v>6186</v>
      </c>
      <c r="D950" s="164"/>
      <c r="E950" s="107" t="s">
        <v>6187</v>
      </c>
      <c r="F950" s="168" t="s">
        <v>6188</v>
      </c>
      <c r="G950" s="22">
        <v>6</v>
      </c>
      <c r="H950" s="1" t="s">
        <v>1161</v>
      </c>
      <c r="I950" s="19" t="s">
        <v>6229</v>
      </c>
      <c r="J950" s="19" t="s">
        <v>6226</v>
      </c>
      <c r="K950" s="19" t="s">
        <v>6243</v>
      </c>
      <c r="L950" s="142">
        <v>7.7156000000000002</v>
      </c>
      <c r="M950" s="50" t="s">
        <v>6166</v>
      </c>
      <c r="N950" s="19" t="s">
        <v>6256</v>
      </c>
      <c r="O950" s="1" t="s">
        <v>6167</v>
      </c>
      <c r="P950" s="1" t="s">
        <v>379</v>
      </c>
      <c r="Q950" s="1" t="s">
        <v>379</v>
      </c>
      <c r="R950" s="1" t="s">
        <v>3081</v>
      </c>
      <c r="S950" s="1" t="s">
        <v>379</v>
      </c>
      <c r="T950" s="1" t="s">
        <v>275</v>
      </c>
      <c r="U950" s="89" t="s">
        <v>379</v>
      </c>
      <c r="V950" s="1" t="s">
        <v>379</v>
      </c>
      <c r="W950" s="1" t="s">
        <v>379</v>
      </c>
      <c r="X950" s="1" t="s">
        <v>6168</v>
      </c>
      <c r="Y950" s="1" t="s">
        <v>1624</v>
      </c>
      <c r="Z950" s="31" t="s">
        <v>6625</v>
      </c>
      <c r="AA950" s="31" t="s">
        <v>635</v>
      </c>
      <c r="AB950" s="107" t="s">
        <v>6169</v>
      </c>
      <c r="AC950" s="19" t="s">
        <v>6170</v>
      </c>
      <c r="AD950" s="134">
        <v>4854</v>
      </c>
      <c r="AE950" s="4" t="s">
        <v>6252</v>
      </c>
      <c r="AF950" s="4" t="s">
        <v>6189</v>
      </c>
      <c r="AG950" s="1" t="s">
        <v>3084</v>
      </c>
      <c r="AH950" s="1" t="s">
        <v>2175</v>
      </c>
      <c r="AI950" s="1" t="s">
        <v>3082</v>
      </c>
      <c r="AJ950" s="1" t="s">
        <v>379</v>
      </c>
    </row>
    <row r="951" spans="1:36" ht="126" customHeight="1" x14ac:dyDescent="0.2">
      <c r="A951" s="124">
        <v>953</v>
      </c>
      <c r="B951" s="3" t="s">
        <v>2252</v>
      </c>
      <c r="C951" s="2" t="s">
        <v>6190</v>
      </c>
      <c r="D951" s="164"/>
      <c r="E951" s="107" t="s">
        <v>6191</v>
      </c>
      <c r="F951" s="168" t="s">
        <v>6192</v>
      </c>
      <c r="G951" s="22">
        <v>8</v>
      </c>
      <c r="H951" s="1" t="s">
        <v>1161</v>
      </c>
      <c r="I951" s="19" t="s">
        <v>6230</v>
      </c>
      <c r="J951" s="19" t="s">
        <v>6226</v>
      </c>
      <c r="K951" s="19" t="s">
        <v>6244</v>
      </c>
      <c r="L951" s="142">
        <v>7.9869999999999992</v>
      </c>
      <c r="M951" s="50" t="s">
        <v>6183</v>
      </c>
      <c r="N951" s="19" t="s">
        <v>6257</v>
      </c>
      <c r="O951" s="1" t="s">
        <v>6184</v>
      </c>
      <c r="P951" s="1" t="s">
        <v>379</v>
      </c>
      <c r="Q951" s="1" t="s">
        <v>379</v>
      </c>
      <c r="R951" s="1" t="s">
        <v>3081</v>
      </c>
      <c r="S951" s="1" t="s">
        <v>379</v>
      </c>
      <c r="T951" s="1" t="s">
        <v>275</v>
      </c>
      <c r="U951" s="89" t="s">
        <v>379</v>
      </c>
      <c r="V951" s="1" t="s">
        <v>379</v>
      </c>
      <c r="W951" s="1" t="s">
        <v>379</v>
      </c>
      <c r="X951" s="1" t="s">
        <v>6168</v>
      </c>
      <c r="Y951" s="1" t="s">
        <v>1481</v>
      </c>
      <c r="Z951" s="31" t="s">
        <v>6625</v>
      </c>
      <c r="AA951" s="31" t="s">
        <v>635</v>
      </c>
      <c r="AB951" s="107" t="s">
        <v>6169</v>
      </c>
      <c r="AC951" s="19" t="s">
        <v>6170</v>
      </c>
      <c r="AD951" s="134">
        <v>6865</v>
      </c>
      <c r="AE951" s="4" t="s">
        <v>6252</v>
      </c>
      <c r="AF951" s="4" t="s">
        <v>6193</v>
      </c>
      <c r="AG951" s="1" t="s">
        <v>3084</v>
      </c>
      <c r="AH951" s="1" t="s">
        <v>2175</v>
      </c>
      <c r="AI951" s="1" t="s">
        <v>3082</v>
      </c>
      <c r="AJ951" s="1" t="s">
        <v>379</v>
      </c>
    </row>
    <row r="952" spans="1:36" ht="126" customHeight="1" x14ac:dyDescent="0.2">
      <c r="A952" s="124">
        <v>954</v>
      </c>
      <c r="B952" s="3" t="s">
        <v>2252</v>
      </c>
      <c r="C952" s="2" t="s">
        <v>6194</v>
      </c>
      <c r="D952" s="164"/>
      <c r="E952" s="107" t="s">
        <v>6195</v>
      </c>
      <c r="F952" s="168" t="s">
        <v>6196</v>
      </c>
      <c r="G952" s="22">
        <v>8</v>
      </c>
      <c r="H952" s="1" t="s">
        <v>1161</v>
      </c>
      <c r="I952" s="19" t="s">
        <v>6231</v>
      </c>
      <c r="J952" s="19" t="s">
        <v>6226</v>
      </c>
      <c r="K952" s="19" t="s">
        <v>6245</v>
      </c>
      <c r="L952" s="142">
        <v>8.6192999999999991</v>
      </c>
      <c r="M952" s="50" t="s">
        <v>6183</v>
      </c>
      <c r="N952" s="19" t="s">
        <v>6258</v>
      </c>
      <c r="O952" s="1" t="s">
        <v>6184</v>
      </c>
      <c r="P952" s="1" t="s">
        <v>379</v>
      </c>
      <c r="Q952" s="1" t="s">
        <v>379</v>
      </c>
      <c r="R952" s="1" t="s">
        <v>3081</v>
      </c>
      <c r="S952" s="1" t="s">
        <v>379</v>
      </c>
      <c r="T952" s="1" t="s">
        <v>275</v>
      </c>
      <c r="U952" s="89" t="s">
        <v>379</v>
      </c>
      <c r="V952" s="1" t="s">
        <v>379</v>
      </c>
      <c r="W952" s="1" t="s">
        <v>379</v>
      </c>
      <c r="X952" s="1" t="s">
        <v>6168</v>
      </c>
      <c r="Y952" s="1" t="s">
        <v>1481</v>
      </c>
      <c r="Z952" s="31" t="s">
        <v>6625</v>
      </c>
      <c r="AA952" s="31" t="s">
        <v>635</v>
      </c>
      <c r="AB952" s="107" t="s">
        <v>6169</v>
      </c>
      <c r="AC952" s="19" t="s">
        <v>6170</v>
      </c>
      <c r="AD952" s="134">
        <v>6865</v>
      </c>
      <c r="AE952" s="4" t="s">
        <v>6252</v>
      </c>
      <c r="AF952" s="4" t="s">
        <v>6193</v>
      </c>
      <c r="AG952" s="1" t="s">
        <v>3084</v>
      </c>
      <c r="AH952" s="1" t="s">
        <v>2175</v>
      </c>
      <c r="AI952" s="1" t="s">
        <v>3082</v>
      </c>
      <c r="AJ952" s="1" t="s">
        <v>379</v>
      </c>
    </row>
    <row r="953" spans="1:36" ht="126" customHeight="1" x14ac:dyDescent="0.2">
      <c r="A953" s="124">
        <v>955</v>
      </c>
      <c r="B953" s="3" t="s">
        <v>2252</v>
      </c>
      <c r="C953" s="2" t="s">
        <v>6197</v>
      </c>
      <c r="D953" s="164"/>
      <c r="E953" s="107" t="s">
        <v>6198</v>
      </c>
      <c r="F953" s="168" t="s">
        <v>6199</v>
      </c>
      <c r="G953" s="22">
        <v>10</v>
      </c>
      <c r="H953" s="1" t="s">
        <v>1161</v>
      </c>
      <c r="I953" s="19" t="s">
        <v>6232</v>
      </c>
      <c r="J953" s="19" t="s">
        <v>6233</v>
      </c>
      <c r="K953" s="19" t="s">
        <v>6246</v>
      </c>
      <c r="L953" s="142">
        <v>11.791400000000001</v>
      </c>
      <c r="M953" s="50" t="s">
        <v>6166</v>
      </c>
      <c r="N953" s="19" t="s">
        <v>6259</v>
      </c>
      <c r="O953" s="1" t="s">
        <v>6200</v>
      </c>
      <c r="P953" s="1" t="s">
        <v>379</v>
      </c>
      <c r="Q953" s="1" t="s">
        <v>379</v>
      </c>
      <c r="R953" s="1" t="s">
        <v>3081</v>
      </c>
      <c r="S953" s="1" t="s">
        <v>379</v>
      </c>
      <c r="T953" s="1" t="s">
        <v>275</v>
      </c>
      <c r="U953" s="89" t="s">
        <v>379</v>
      </c>
      <c r="V953" s="1" t="s">
        <v>379</v>
      </c>
      <c r="W953" s="1" t="s">
        <v>379</v>
      </c>
      <c r="X953" s="1" t="s">
        <v>6168</v>
      </c>
      <c r="Y953" s="1" t="s">
        <v>1481</v>
      </c>
      <c r="Z953" s="31" t="s">
        <v>6625</v>
      </c>
      <c r="AA953" s="31" t="s">
        <v>635</v>
      </c>
      <c r="AB953" s="107" t="s">
        <v>6169</v>
      </c>
      <c r="AC953" s="19" t="s">
        <v>6170</v>
      </c>
      <c r="AD953" s="134">
        <v>9266</v>
      </c>
      <c r="AE953" s="4" t="s">
        <v>6252</v>
      </c>
      <c r="AF953" s="4" t="s">
        <v>6201</v>
      </c>
      <c r="AG953" s="1" t="s">
        <v>3084</v>
      </c>
      <c r="AH953" s="1" t="s">
        <v>2175</v>
      </c>
      <c r="AI953" s="1" t="s">
        <v>3082</v>
      </c>
      <c r="AJ953" s="1" t="s">
        <v>379</v>
      </c>
    </row>
    <row r="954" spans="1:36" ht="126" customHeight="1" x14ac:dyDescent="0.2">
      <c r="A954" s="124">
        <v>956</v>
      </c>
      <c r="B954" s="3" t="s">
        <v>2252</v>
      </c>
      <c r="C954" s="2" t="s">
        <v>6202</v>
      </c>
      <c r="D954" s="164"/>
      <c r="E954" s="107" t="s">
        <v>6203</v>
      </c>
      <c r="F954" s="168" t="s">
        <v>6204</v>
      </c>
      <c r="G954" s="22">
        <v>12</v>
      </c>
      <c r="H954" s="1" t="s">
        <v>1161</v>
      </c>
      <c r="I954" s="19" t="s">
        <v>6234</v>
      </c>
      <c r="J954" s="19" t="s">
        <v>6233</v>
      </c>
      <c r="K954" s="19" t="s">
        <v>6247</v>
      </c>
      <c r="L954" s="142">
        <v>12.547599999999999</v>
      </c>
      <c r="M954" s="50" t="s">
        <v>6183</v>
      </c>
      <c r="N954" s="19" t="s">
        <v>6260</v>
      </c>
      <c r="O954" s="1" t="s">
        <v>6205</v>
      </c>
      <c r="P954" s="1" t="s">
        <v>379</v>
      </c>
      <c r="Q954" s="1" t="s">
        <v>379</v>
      </c>
      <c r="R954" s="1" t="s">
        <v>3081</v>
      </c>
      <c r="S954" s="1" t="s">
        <v>379</v>
      </c>
      <c r="T954" s="1" t="s">
        <v>275</v>
      </c>
      <c r="U954" s="89" t="s">
        <v>379</v>
      </c>
      <c r="V954" s="1" t="s">
        <v>379</v>
      </c>
      <c r="W954" s="1" t="s">
        <v>379</v>
      </c>
      <c r="X954" s="1" t="s">
        <v>6168</v>
      </c>
      <c r="Y954" s="1" t="s">
        <v>1481</v>
      </c>
      <c r="Z954" s="31" t="s">
        <v>6625</v>
      </c>
      <c r="AA954" s="31" t="s">
        <v>635</v>
      </c>
      <c r="AB954" s="107" t="s">
        <v>6169</v>
      </c>
      <c r="AC954" s="19" t="s">
        <v>6170</v>
      </c>
      <c r="AD954" s="134">
        <v>10090</v>
      </c>
      <c r="AE954" s="4" t="s">
        <v>6252</v>
      </c>
      <c r="AF954" s="4" t="s">
        <v>6206</v>
      </c>
      <c r="AG954" s="1" t="s">
        <v>3084</v>
      </c>
      <c r="AH954" s="1" t="s">
        <v>2175</v>
      </c>
      <c r="AI954" s="1" t="s">
        <v>3082</v>
      </c>
      <c r="AJ954" s="1" t="s">
        <v>379</v>
      </c>
    </row>
    <row r="955" spans="1:36" ht="126" customHeight="1" x14ac:dyDescent="0.2">
      <c r="A955" s="124">
        <v>957</v>
      </c>
      <c r="B955" s="3" t="s">
        <v>2252</v>
      </c>
      <c r="C955" s="2" t="s">
        <v>6207</v>
      </c>
      <c r="D955" s="164"/>
      <c r="E955" s="107" t="s">
        <v>6208</v>
      </c>
      <c r="F955" s="168" t="s">
        <v>6209</v>
      </c>
      <c r="G955" s="22">
        <v>12</v>
      </c>
      <c r="H955" s="1" t="s">
        <v>1161</v>
      </c>
      <c r="I955" s="19" t="s">
        <v>6235</v>
      </c>
      <c r="J955" s="19" t="s">
        <v>6233</v>
      </c>
      <c r="K955" s="19" t="s">
        <v>6248</v>
      </c>
      <c r="L955" s="142">
        <v>6.3555714285714284</v>
      </c>
      <c r="M955" s="50" t="s">
        <v>6166</v>
      </c>
      <c r="N955" s="19" t="s">
        <v>6261</v>
      </c>
      <c r="O955" s="1" t="s">
        <v>6200</v>
      </c>
      <c r="P955" s="1" t="s">
        <v>379</v>
      </c>
      <c r="Q955" s="1" t="s">
        <v>379</v>
      </c>
      <c r="R955" s="1" t="s">
        <v>3081</v>
      </c>
      <c r="S955" s="1" t="s">
        <v>379</v>
      </c>
      <c r="T955" s="1" t="s">
        <v>275</v>
      </c>
      <c r="U955" s="89" t="s">
        <v>379</v>
      </c>
      <c r="V955" s="1" t="s">
        <v>379</v>
      </c>
      <c r="W955" s="1" t="s">
        <v>379</v>
      </c>
      <c r="X955" s="1" t="s">
        <v>6168</v>
      </c>
      <c r="Y955" s="1" t="s">
        <v>1481</v>
      </c>
      <c r="Z955" s="31" t="s">
        <v>6625</v>
      </c>
      <c r="AA955" s="31" t="s">
        <v>635</v>
      </c>
      <c r="AB955" s="107" t="s">
        <v>6169</v>
      </c>
      <c r="AC955" s="19" t="s">
        <v>6170</v>
      </c>
      <c r="AD955" s="134">
        <v>10090</v>
      </c>
      <c r="AE955" s="4" t="s">
        <v>6252</v>
      </c>
      <c r="AF955" s="4" t="s">
        <v>6210</v>
      </c>
      <c r="AG955" s="1" t="s">
        <v>3084</v>
      </c>
      <c r="AH955" s="1" t="s">
        <v>2175</v>
      </c>
      <c r="AI955" s="1" t="s">
        <v>3082</v>
      </c>
      <c r="AJ955" s="1" t="s">
        <v>379</v>
      </c>
    </row>
    <row r="956" spans="1:36" ht="126" customHeight="1" x14ac:dyDescent="0.2">
      <c r="A956" s="124">
        <v>958</v>
      </c>
      <c r="B956" s="3" t="s">
        <v>2252</v>
      </c>
      <c r="C956" s="2" t="s">
        <v>6211</v>
      </c>
      <c r="D956" s="164"/>
      <c r="E956" s="107" t="s">
        <v>6212</v>
      </c>
      <c r="F956" s="168" t="s">
        <v>6213</v>
      </c>
      <c r="G956" s="22">
        <v>16</v>
      </c>
      <c r="H956" s="1" t="s">
        <v>1161</v>
      </c>
      <c r="I956" s="19" t="s">
        <v>6236</v>
      </c>
      <c r="J956" s="19" t="s">
        <v>6233</v>
      </c>
      <c r="K956" s="19" t="s">
        <v>6249</v>
      </c>
      <c r="L956" s="142">
        <v>15.0928</v>
      </c>
      <c r="M956" s="50" t="s">
        <v>6183</v>
      </c>
      <c r="N956" s="19" t="s">
        <v>6262</v>
      </c>
      <c r="O956" s="1" t="s">
        <v>6205</v>
      </c>
      <c r="P956" s="1" t="s">
        <v>379</v>
      </c>
      <c r="Q956" s="1" t="s">
        <v>379</v>
      </c>
      <c r="R956" s="1" t="s">
        <v>3081</v>
      </c>
      <c r="S956" s="1" t="s">
        <v>379</v>
      </c>
      <c r="T956" s="1" t="s">
        <v>275</v>
      </c>
      <c r="U956" s="89" t="s">
        <v>379</v>
      </c>
      <c r="V956" s="1" t="s">
        <v>379</v>
      </c>
      <c r="W956" s="1" t="s">
        <v>379</v>
      </c>
      <c r="X956" s="1" t="s">
        <v>6168</v>
      </c>
      <c r="Y956" s="1" t="s">
        <v>1481</v>
      </c>
      <c r="Z956" s="31" t="s">
        <v>6625</v>
      </c>
      <c r="AA956" s="31" t="s">
        <v>635</v>
      </c>
      <c r="AB956" s="107" t="s">
        <v>6169</v>
      </c>
      <c r="AC956" s="19" t="s">
        <v>6170</v>
      </c>
      <c r="AD956" s="134">
        <v>10646</v>
      </c>
      <c r="AE956" s="4" t="s">
        <v>6252</v>
      </c>
      <c r="AF956" s="4" t="s">
        <v>6214</v>
      </c>
      <c r="AG956" s="1" t="s">
        <v>3084</v>
      </c>
      <c r="AH956" s="1" t="s">
        <v>2175</v>
      </c>
      <c r="AI956" s="1" t="s">
        <v>3082</v>
      </c>
      <c r="AJ956" s="1" t="s">
        <v>379</v>
      </c>
    </row>
    <row r="957" spans="1:36" ht="126" customHeight="1" x14ac:dyDescent="0.2">
      <c r="A957" s="124">
        <v>959</v>
      </c>
      <c r="B957" s="3" t="s">
        <v>2252</v>
      </c>
      <c r="C957" s="2" t="s">
        <v>6215</v>
      </c>
      <c r="D957" s="164"/>
      <c r="E957" s="107" t="s">
        <v>6216</v>
      </c>
      <c r="F957" s="168" t="s">
        <v>6217</v>
      </c>
      <c r="G957" s="22">
        <v>18</v>
      </c>
      <c r="H957" s="1" t="s">
        <v>1161</v>
      </c>
      <c r="I957" s="19" t="s">
        <v>6237</v>
      </c>
      <c r="J957" s="19" t="s">
        <v>6238</v>
      </c>
      <c r="K957" s="19" t="s">
        <v>6250</v>
      </c>
      <c r="L957" s="142">
        <v>20.798100000000002</v>
      </c>
      <c r="M957" s="50" t="s">
        <v>6166</v>
      </c>
      <c r="N957" s="19" t="s">
        <v>6263</v>
      </c>
      <c r="O957" s="1" t="s">
        <v>6218</v>
      </c>
      <c r="P957" s="1" t="s">
        <v>379</v>
      </c>
      <c r="Q957" s="1" t="s">
        <v>379</v>
      </c>
      <c r="R957" s="1" t="s">
        <v>3081</v>
      </c>
      <c r="S957" s="1" t="s">
        <v>379</v>
      </c>
      <c r="T957" s="1" t="s">
        <v>275</v>
      </c>
      <c r="U957" s="89" t="s">
        <v>379</v>
      </c>
      <c r="V957" s="1" t="s">
        <v>379</v>
      </c>
      <c r="W957" s="1" t="s">
        <v>379</v>
      </c>
      <c r="X957" s="1" t="s">
        <v>6168</v>
      </c>
      <c r="Y957" s="1" t="s">
        <v>2673</v>
      </c>
      <c r="Z957" s="31" t="s">
        <v>6625</v>
      </c>
      <c r="AA957" s="31" t="s">
        <v>635</v>
      </c>
      <c r="AB957" s="107" t="s">
        <v>6169</v>
      </c>
      <c r="AC957" s="19" t="s">
        <v>6170</v>
      </c>
      <c r="AD957" s="134">
        <v>16881</v>
      </c>
      <c r="AE957" s="4" t="s">
        <v>6252</v>
      </c>
      <c r="AF957" s="4" t="s">
        <v>6219</v>
      </c>
      <c r="AG957" s="1" t="s">
        <v>3084</v>
      </c>
      <c r="AH957" s="1" t="s">
        <v>6220</v>
      </c>
      <c r="AI957" s="1" t="s">
        <v>3082</v>
      </c>
      <c r="AJ957" s="1" t="s">
        <v>379</v>
      </c>
    </row>
    <row r="958" spans="1:36" ht="126" customHeight="1" x14ac:dyDescent="0.2">
      <c r="A958" s="124">
        <v>960</v>
      </c>
      <c r="B958" s="3" t="s">
        <v>2252</v>
      </c>
      <c r="C958" s="2" t="s">
        <v>6221</v>
      </c>
      <c r="D958" s="164"/>
      <c r="E958" s="107" t="s">
        <v>6222</v>
      </c>
      <c r="F958" s="168" t="s">
        <v>6223</v>
      </c>
      <c r="G958" s="22">
        <v>20</v>
      </c>
      <c r="H958" s="1" t="s">
        <v>1161</v>
      </c>
      <c r="I958" s="19" t="s">
        <v>6239</v>
      </c>
      <c r="J958" s="19" t="s">
        <v>6238</v>
      </c>
      <c r="K958" s="19" t="s">
        <v>6251</v>
      </c>
      <c r="L958" s="142">
        <v>22.903700000000001</v>
      </c>
      <c r="M958" s="50" t="s">
        <v>6166</v>
      </c>
      <c r="N958" s="19" t="s">
        <v>6264</v>
      </c>
      <c r="O958" s="1" t="s">
        <v>6218</v>
      </c>
      <c r="P958" s="1" t="s">
        <v>379</v>
      </c>
      <c r="Q958" s="1" t="s">
        <v>379</v>
      </c>
      <c r="R958" s="1" t="s">
        <v>3081</v>
      </c>
      <c r="S958" s="1" t="s">
        <v>379</v>
      </c>
      <c r="T958" s="1" t="s">
        <v>275</v>
      </c>
      <c r="U958" s="89" t="s">
        <v>379</v>
      </c>
      <c r="V958" s="1" t="s">
        <v>379</v>
      </c>
      <c r="W958" s="1" t="s">
        <v>379</v>
      </c>
      <c r="X958" s="1" t="s">
        <v>6168</v>
      </c>
      <c r="Y958" s="1" t="s">
        <v>1481</v>
      </c>
      <c r="Z958" s="31" t="s">
        <v>6625</v>
      </c>
      <c r="AA958" s="31" t="s">
        <v>635</v>
      </c>
      <c r="AB958" s="107" t="s">
        <v>6169</v>
      </c>
      <c r="AC958" s="19" t="s">
        <v>6170</v>
      </c>
      <c r="AD958" s="134">
        <v>19160</v>
      </c>
      <c r="AE958" s="4" t="s">
        <v>6252</v>
      </c>
      <c r="AF958" s="4" t="s">
        <v>6224</v>
      </c>
      <c r="AG958" s="1" t="s">
        <v>3084</v>
      </c>
      <c r="AH958" s="1" t="s">
        <v>6220</v>
      </c>
      <c r="AI958" s="1" t="s">
        <v>3082</v>
      </c>
      <c r="AJ958" s="1" t="s">
        <v>379</v>
      </c>
    </row>
    <row r="959" spans="1:36" ht="126" customHeight="1" x14ac:dyDescent="0.2">
      <c r="A959" s="124">
        <v>961</v>
      </c>
      <c r="B959" s="3" t="s">
        <v>2252</v>
      </c>
      <c r="C959" s="2" t="s">
        <v>6278</v>
      </c>
      <c r="D959" s="145"/>
      <c r="E959" s="106" t="s">
        <v>6279</v>
      </c>
      <c r="F959" s="168" t="s">
        <v>6325</v>
      </c>
      <c r="G959" s="24" t="s">
        <v>6280</v>
      </c>
      <c r="H959" s="1" t="s">
        <v>1161</v>
      </c>
      <c r="I959" s="1" t="s">
        <v>6354</v>
      </c>
      <c r="J959" s="19" t="s">
        <v>6326</v>
      </c>
      <c r="K959" s="109" t="s">
        <v>6327</v>
      </c>
      <c r="L959" s="42" t="s">
        <v>6351</v>
      </c>
      <c r="M959" s="50" t="s">
        <v>6166</v>
      </c>
      <c r="N959" s="55" t="s">
        <v>6342</v>
      </c>
      <c r="O959" s="1" t="s">
        <v>285</v>
      </c>
      <c r="P959" s="15" t="s">
        <v>379</v>
      </c>
      <c r="Q959" s="1" t="s">
        <v>379</v>
      </c>
      <c r="R959" s="1" t="s">
        <v>6281</v>
      </c>
      <c r="S959" s="1" t="s">
        <v>379</v>
      </c>
      <c r="T959" s="1" t="s">
        <v>3082</v>
      </c>
      <c r="U959" s="89" t="s">
        <v>379</v>
      </c>
      <c r="V959" s="1" t="s">
        <v>379</v>
      </c>
      <c r="W959" s="1" t="s">
        <v>379</v>
      </c>
      <c r="X959" s="1" t="s">
        <v>1954</v>
      </c>
      <c r="Y959" s="15" t="s">
        <v>1607</v>
      </c>
      <c r="Z959" s="31" t="s">
        <v>6625</v>
      </c>
      <c r="AA959" s="31" t="s">
        <v>635</v>
      </c>
      <c r="AB959" s="107" t="s">
        <v>6338</v>
      </c>
      <c r="AC959" s="1" t="s">
        <v>1132</v>
      </c>
      <c r="AD959" s="134">
        <v>4038</v>
      </c>
      <c r="AE959" s="4" t="s">
        <v>6252</v>
      </c>
      <c r="AF959" s="4" t="s">
        <v>6282</v>
      </c>
      <c r="AG959" s="15" t="s">
        <v>3084</v>
      </c>
      <c r="AH959" s="1" t="s">
        <v>6339</v>
      </c>
      <c r="AI959" s="1" t="s">
        <v>3082</v>
      </c>
      <c r="AJ959" s="1" t="s">
        <v>379</v>
      </c>
    </row>
    <row r="960" spans="1:36" ht="126" customHeight="1" x14ac:dyDescent="0.2">
      <c r="A960" s="124">
        <v>962</v>
      </c>
      <c r="B960" s="3" t="s">
        <v>2252</v>
      </c>
      <c r="C960" s="2" t="s">
        <v>6283</v>
      </c>
      <c r="D960" s="145"/>
      <c r="E960" s="106" t="s">
        <v>6284</v>
      </c>
      <c r="F960" s="168" t="s">
        <v>6325</v>
      </c>
      <c r="G960" s="24" t="s">
        <v>4109</v>
      </c>
      <c r="H960" s="1" t="s">
        <v>1161</v>
      </c>
      <c r="I960" s="1" t="s">
        <v>6354</v>
      </c>
      <c r="J960" s="19" t="s">
        <v>6326</v>
      </c>
      <c r="K960" s="109" t="s">
        <v>6328</v>
      </c>
      <c r="L960" s="42" t="s">
        <v>6351</v>
      </c>
      <c r="M960" s="50" t="s">
        <v>6166</v>
      </c>
      <c r="N960" s="55" t="s">
        <v>6343</v>
      </c>
      <c r="O960" s="1" t="s">
        <v>285</v>
      </c>
      <c r="P960" s="15" t="s">
        <v>379</v>
      </c>
      <c r="Q960" s="1" t="s">
        <v>379</v>
      </c>
      <c r="R960" s="1" t="s">
        <v>6281</v>
      </c>
      <c r="S960" s="1" t="s">
        <v>379</v>
      </c>
      <c r="T960" s="1" t="s">
        <v>3082</v>
      </c>
      <c r="U960" s="89" t="s">
        <v>379</v>
      </c>
      <c r="V960" s="1" t="s">
        <v>379</v>
      </c>
      <c r="W960" s="1" t="s">
        <v>379</v>
      </c>
      <c r="X960" s="1" t="s">
        <v>1954</v>
      </c>
      <c r="Y960" s="15" t="s">
        <v>1607</v>
      </c>
      <c r="Z960" s="31" t="s">
        <v>6625</v>
      </c>
      <c r="AA960" s="31" t="s">
        <v>635</v>
      </c>
      <c r="AB960" s="107" t="s">
        <v>6338</v>
      </c>
      <c r="AC960" s="1" t="s">
        <v>1132</v>
      </c>
      <c r="AD960" s="134">
        <v>4038</v>
      </c>
      <c r="AE960" s="4" t="s">
        <v>6252</v>
      </c>
      <c r="AF960" s="4" t="s">
        <v>6285</v>
      </c>
      <c r="AG960" s="15" t="s">
        <v>3084</v>
      </c>
      <c r="AH960" s="1" t="s">
        <v>6339</v>
      </c>
      <c r="AI960" s="1" t="s">
        <v>3082</v>
      </c>
      <c r="AJ960" s="1" t="s">
        <v>379</v>
      </c>
    </row>
    <row r="961" spans="1:36" ht="126" customHeight="1" x14ac:dyDescent="0.2">
      <c r="A961" s="124">
        <v>963</v>
      </c>
      <c r="B961" s="3" t="s">
        <v>2252</v>
      </c>
      <c r="C961" s="2" t="s">
        <v>6286</v>
      </c>
      <c r="D961" s="145"/>
      <c r="E961" s="106" t="s">
        <v>6287</v>
      </c>
      <c r="F961" s="168" t="s">
        <v>6325</v>
      </c>
      <c r="G961" s="24" t="s">
        <v>4085</v>
      </c>
      <c r="H961" s="1" t="s">
        <v>1161</v>
      </c>
      <c r="I961" s="1" t="s">
        <v>6354</v>
      </c>
      <c r="J961" s="19" t="s">
        <v>6326</v>
      </c>
      <c r="K961" s="109" t="s">
        <v>6327</v>
      </c>
      <c r="L961" s="42" t="s">
        <v>6352</v>
      </c>
      <c r="M961" s="50" t="s">
        <v>6166</v>
      </c>
      <c r="N961" s="55" t="s">
        <v>6342</v>
      </c>
      <c r="O961" s="1" t="s">
        <v>285</v>
      </c>
      <c r="P961" s="15" t="s">
        <v>379</v>
      </c>
      <c r="Q961" s="1" t="s">
        <v>379</v>
      </c>
      <c r="R961" s="1" t="s">
        <v>6281</v>
      </c>
      <c r="S961" s="1" t="s">
        <v>379</v>
      </c>
      <c r="T961" s="1" t="s">
        <v>3082</v>
      </c>
      <c r="U961" s="89" t="s">
        <v>379</v>
      </c>
      <c r="V961" s="1" t="s">
        <v>379</v>
      </c>
      <c r="W961" s="1" t="s">
        <v>379</v>
      </c>
      <c r="X961" s="1" t="s">
        <v>1954</v>
      </c>
      <c r="Y961" s="15" t="s">
        <v>1667</v>
      </c>
      <c r="Z961" s="31" t="s">
        <v>6625</v>
      </c>
      <c r="AA961" s="31" t="s">
        <v>635</v>
      </c>
      <c r="AB961" s="107" t="s">
        <v>6338</v>
      </c>
      <c r="AC961" s="1" t="s">
        <v>1132</v>
      </c>
      <c r="AD961" s="134">
        <v>4392</v>
      </c>
      <c r="AE961" s="4" t="s">
        <v>6252</v>
      </c>
      <c r="AF961" s="4" t="s">
        <v>6288</v>
      </c>
      <c r="AG961" s="15" t="s">
        <v>3084</v>
      </c>
      <c r="AH961" s="1" t="s">
        <v>6339</v>
      </c>
      <c r="AI961" s="1" t="s">
        <v>3082</v>
      </c>
      <c r="AJ961" s="1" t="s">
        <v>379</v>
      </c>
    </row>
    <row r="962" spans="1:36" ht="126" customHeight="1" x14ac:dyDescent="0.2">
      <c r="A962" s="124">
        <v>964</v>
      </c>
      <c r="B962" s="3" t="s">
        <v>2252</v>
      </c>
      <c r="C962" s="2" t="s">
        <v>6289</v>
      </c>
      <c r="D962" s="145"/>
      <c r="E962" s="106" t="s">
        <v>6290</v>
      </c>
      <c r="F962" s="168" t="s">
        <v>6325</v>
      </c>
      <c r="G962" s="24" t="s">
        <v>4110</v>
      </c>
      <c r="H962" s="1" t="s">
        <v>1161</v>
      </c>
      <c r="I962" s="1" t="s">
        <v>6354</v>
      </c>
      <c r="J962" s="19" t="s">
        <v>6326</v>
      </c>
      <c r="K962" s="109" t="s">
        <v>6329</v>
      </c>
      <c r="L962" s="42" t="s">
        <v>6352</v>
      </c>
      <c r="M962" s="50" t="s">
        <v>6166</v>
      </c>
      <c r="N962" s="55" t="s">
        <v>6344</v>
      </c>
      <c r="O962" s="1" t="s">
        <v>285</v>
      </c>
      <c r="P962" s="15" t="s">
        <v>379</v>
      </c>
      <c r="Q962" s="1" t="s">
        <v>379</v>
      </c>
      <c r="R962" s="1" t="s">
        <v>6281</v>
      </c>
      <c r="S962" s="1" t="s">
        <v>379</v>
      </c>
      <c r="T962" s="1" t="s">
        <v>3082</v>
      </c>
      <c r="U962" s="89" t="s">
        <v>379</v>
      </c>
      <c r="V962" s="1" t="s">
        <v>379</v>
      </c>
      <c r="W962" s="1" t="s">
        <v>379</v>
      </c>
      <c r="X962" s="1" t="s">
        <v>1954</v>
      </c>
      <c r="Y962" s="15" t="s">
        <v>1481</v>
      </c>
      <c r="Z962" s="31" t="s">
        <v>6625</v>
      </c>
      <c r="AA962" s="31" t="s">
        <v>635</v>
      </c>
      <c r="AB962" s="107" t="s">
        <v>6338</v>
      </c>
      <c r="AC962" s="1" t="s">
        <v>1132</v>
      </c>
      <c r="AD962" s="134">
        <v>5226</v>
      </c>
      <c r="AE962" s="4" t="s">
        <v>6252</v>
      </c>
      <c r="AF962" s="4" t="s">
        <v>6291</v>
      </c>
      <c r="AG962" s="15" t="s">
        <v>3084</v>
      </c>
      <c r="AH962" s="1" t="s">
        <v>6339</v>
      </c>
      <c r="AI962" s="1" t="s">
        <v>3082</v>
      </c>
      <c r="AJ962" s="1" t="s">
        <v>379</v>
      </c>
    </row>
    <row r="963" spans="1:36" ht="126" customHeight="1" x14ac:dyDescent="0.2">
      <c r="A963" s="124">
        <v>965</v>
      </c>
      <c r="B963" s="3" t="s">
        <v>2252</v>
      </c>
      <c r="C963" s="2" t="s">
        <v>6292</v>
      </c>
      <c r="D963" s="145"/>
      <c r="E963" s="106" t="s">
        <v>6293</v>
      </c>
      <c r="F963" s="168" t="s">
        <v>6325</v>
      </c>
      <c r="G963" s="24" t="s">
        <v>4110</v>
      </c>
      <c r="H963" s="1" t="s">
        <v>1161</v>
      </c>
      <c r="I963" s="1" t="s">
        <v>6354</v>
      </c>
      <c r="J963" s="19" t="s">
        <v>6326</v>
      </c>
      <c r="K963" s="109" t="s">
        <v>6330</v>
      </c>
      <c r="L963" s="42" t="s">
        <v>6352</v>
      </c>
      <c r="M963" s="50" t="s">
        <v>6166</v>
      </c>
      <c r="N963" s="55" t="s">
        <v>6345</v>
      </c>
      <c r="O963" s="1" t="s">
        <v>285</v>
      </c>
      <c r="P963" s="15" t="s">
        <v>379</v>
      </c>
      <c r="Q963" s="1" t="s">
        <v>379</v>
      </c>
      <c r="R963" s="1" t="s">
        <v>6281</v>
      </c>
      <c r="S963" s="1" t="s">
        <v>379</v>
      </c>
      <c r="T963" s="1" t="s">
        <v>3082</v>
      </c>
      <c r="U963" s="89" t="s">
        <v>379</v>
      </c>
      <c r="V963" s="1" t="s">
        <v>379</v>
      </c>
      <c r="W963" s="1" t="s">
        <v>379</v>
      </c>
      <c r="X963" s="1" t="s">
        <v>1954</v>
      </c>
      <c r="Y963" s="15" t="s">
        <v>1481</v>
      </c>
      <c r="Z963" s="31" t="s">
        <v>6625</v>
      </c>
      <c r="AA963" s="31" t="s">
        <v>635</v>
      </c>
      <c r="AB963" s="107" t="s">
        <v>6338</v>
      </c>
      <c r="AC963" s="1" t="s">
        <v>1132</v>
      </c>
      <c r="AD963" s="134">
        <v>4726</v>
      </c>
      <c r="AE963" s="4" t="s">
        <v>6252</v>
      </c>
      <c r="AF963" s="4" t="s">
        <v>6294</v>
      </c>
      <c r="AG963" s="15" t="s">
        <v>3084</v>
      </c>
      <c r="AH963" s="1" t="s">
        <v>6339</v>
      </c>
      <c r="AI963" s="1" t="s">
        <v>3082</v>
      </c>
      <c r="AJ963" s="1" t="s">
        <v>379</v>
      </c>
    </row>
    <row r="964" spans="1:36" ht="126" customHeight="1" x14ac:dyDescent="0.2">
      <c r="A964" s="124">
        <v>966</v>
      </c>
      <c r="B964" s="3" t="s">
        <v>2252</v>
      </c>
      <c r="C964" s="2" t="s">
        <v>6295</v>
      </c>
      <c r="D964" s="145"/>
      <c r="E964" s="106" t="s">
        <v>6296</v>
      </c>
      <c r="F964" s="168" t="s">
        <v>6325</v>
      </c>
      <c r="G964" s="24" t="s">
        <v>6297</v>
      </c>
      <c r="H964" s="1" t="s">
        <v>1161</v>
      </c>
      <c r="I964" s="1" t="s">
        <v>6355</v>
      </c>
      <c r="J964" s="19" t="s">
        <v>6326</v>
      </c>
      <c r="K964" s="109" t="s">
        <v>6331</v>
      </c>
      <c r="L964" s="42" t="s">
        <v>6353</v>
      </c>
      <c r="M964" s="50" t="s">
        <v>6166</v>
      </c>
      <c r="N964" s="55" t="s">
        <v>6346</v>
      </c>
      <c r="O964" s="15" t="s">
        <v>6298</v>
      </c>
      <c r="P964" s="15" t="s">
        <v>379</v>
      </c>
      <c r="Q964" s="1" t="s">
        <v>379</v>
      </c>
      <c r="R964" s="1" t="s">
        <v>6281</v>
      </c>
      <c r="S964" s="1" t="s">
        <v>379</v>
      </c>
      <c r="T964" s="1" t="s">
        <v>3082</v>
      </c>
      <c r="U964" s="89" t="s">
        <v>379</v>
      </c>
      <c r="V964" s="1" t="s">
        <v>379</v>
      </c>
      <c r="W964" s="1" t="s">
        <v>379</v>
      </c>
      <c r="X964" s="1" t="s">
        <v>1954</v>
      </c>
      <c r="Y964" s="15" t="s">
        <v>1481</v>
      </c>
      <c r="Z964" s="31" t="s">
        <v>6625</v>
      </c>
      <c r="AA964" s="31" t="s">
        <v>635</v>
      </c>
      <c r="AB964" s="107" t="s">
        <v>6338</v>
      </c>
      <c r="AC964" s="1" t="s">
        <v>1132</v>
      </c>
      <c r="AD964" s="134">
        <v>5954</v>
      </c>
      <c r="AE964" s="4" t="s">
        <v>6252</v>
      </c>
      <c r="AF964" s="4" t="s">
        <v>6299</v>
      </c>
      <c r="AG964" s="15" t="s">
        <v>3084</v>
      </c>
      <c r="AH964" s="1" t="s">
        <v>6339</v>
      </c>
      <c r="AI964" s="1" t="s">
        <v>3082</v>
      </c>
      <c r="AJ964" s="1" t="s">
        <v>379</v>
      </c>
    </row>
    <row r="965" spans="1:36" ht="126" customHeight="1" x14ac:dyDescent="0.2">
      <c r="A965" s="124">
        <v>967</v>
      </c>
      <c r="B965" s="3" t="s">
        <v>2252</v>
      </c>
      <c r="C965" s="2" t="s">
        <v>6300</v>
      </c>
      <c r="D965" s="145"/>
      <c r="E965" s="106" t="s">
        <v>6301</v>
      </c>
      <c r="F965" s="168" t="s">
        <v>6325</v>
      </c>
      <c r="G965" s="24" t="s">
        <v>6297</v>
      </c>
      <c r="H965" s="1" t="s">
        <v>1161</v>
      </c>
      <c r="I965" s="1" t="s">
        <v>6355</v>
      </c>
      <c r="J965" s="19" t="s">
        <v>6326</v>
      </c>
      <c r="K965" s="109" t="s">
        <v>6331</v>
      </c>
      <c r="L965" s="42" t="s">
        <v>6353</v>
      </c>
      <c r="M965" s="50" t="s">
        <v>6166</v>
      </c>
      <c r="N965" s="55" t="s">
        <v>6346</v>
      </c>
      <c r="O965" s="15" t="s">
        <v>6298</v>
      </c>
      <c r="P965" s="15" t="s">
        <v>379</v>
      </c>
      <c r="Q965" s="1" t="s">
        <v>379</v>
      </c>
      <c r="R965" s="1" t="s">
        <v>6281</v>
      </c>
      <c r="S965" s="1" t="s">
        <v>379</v>
      </c>
      <c r="T965" s="1" t="s">
        <v>3082</v>
      </c>
      <c r="U965" s="89" t="s">
        <v>379</v>
      </c>
      <c r="V965" s="1" t="s">
        <v>379</v>
      </c>
      <c r="W965" s="1" t="s">
        <v>379</v>
      </c>
      <c r="X965" s="1" t="s">
        <v>1954</v>
      </c>
      <c r="Y965" s="15" t="s">
        <v>1481</v>
      </c>
      <c r="Z965" s="31" t="s">
        <v>6625</v>
      </c>
      <c r="AA965" s="31" t="s">
        <v>635</v>
      </c>
      <c r="AB965" s="107" t="s">
        <v>6338</v>
      </c>
      <c r="AC965" s="1" t="s">
        <v>1132</v>
      </c>
      <c r="AD965" s="134">
        <v>5954</v>
      </c>
      <c r="AE965" s="4" t="s">
        <v>6252</v>
      </c>
      <c r="AF965" s="4" t="s">
        <v>6299</v>
      </c>
      <c r="AG965" s="15" t="s">
        <v>3084</v>
      </c>
      <c r="AH965" s="1" t="s">
        <v>6339</v>
      </c>
      <c r="AI965" s="1" t="s">
        <v>3082</v>
      </c>
      <c r="AJ965" s="1" t="s">
        <v>379</v>
      </c>
    </row>
    <row r="966" spans="1:36" ht="126" customHeight="1" x14ac:dyDescent="0.2">
      <c r="A966" s="124">
        <v>968</v>
      </c>
      <c r="B966" s="3" t="s">
        <v>2252</v>
      </c>
      <c r="C966" s="2" t="s">
        <v>6302</v>
      </c>
      <c r="D966" s="145"/>
      <c r="E966" s="106" t="s">
        <v>6303</v>
      </c>
      <c r="F966" s="168" t="s">
        <v>6325</v>
      </c>
      <c r="G966" s="24" t="s">
        <v>5997</v>
      </c>
      <c r="H966" s="1" t="s">
        <v>1161</v>
      </c>
      <c r="I966" s="1" t="s">
        <v>6356</v>
      </c>
      <c r="J966" s="19" t="s">
        <v>6233</v>
      </c>
      <c r="K966" s="19" t="s">
        <v>6332</v>
      </c>
      <c r="L966" s="42" t="s">
        <v>2186</v>
      </c>
      <c r="M966" s="50" t="s">
        <v>6166</v>
      </c>
      <c r="N966" s="55" t="s">
        <v>6347</v>
      </c>
      <c r="O966" s="1" t="s">
        <v>6304</v>
      </c>
      <c r="P966" s="15" t="s">
        <v>379</v>
      </c>
      <c r="Q966" s="1" t="s">
        <v>379</v>
      </c>
      <c r="R966" s="1" t="s">
        <v>6281</v>
      </c>
      <c r="S966" s="1" t="s">
        <v>379</v>
      </c>
      <c r="T966" s="1" t="s">
        <v>3082</v>
      </c>
      <c r="U966" s="89" t="s">
        <v>379</v>
      </c>
      <c r="V966" s="1" t="s">
        <v>379</v>
      </c>
      <c r="W966" s="1" t="s">
        <v>379</v>
      </c>
      <c r="X966" s="1" t="s">
        <v>1954</v>
      </c>
      <c r="Y966" s="15" t="s">
        <v>1481</v>
      </c>
      <c r="Z966" s="31" t="s">
        <v>6625</v>
      </c>
      <c r="AA966" s="31" t="s">
        <v>635</v>
      </c>
      <c r="AB966" s="107" t="s">
        <v>6338</v>
      </c>
      <c r="AC966" s="1" t="s">
        <v>1132</v>
      </c>
      <c r="AD966" s="134">
        <v>8511</v>
      </c>
      <c r="AE966" s="4" t="s">
        <v>6252</v>
      </c>
      <c r="AF966" s="4" t="s">
        <v>6305</v>
      </c>
      <c r="AG966" s="15" t="s">
        <v>6341</v>
      </c>
      <c r="AH966" s="1" t="s">
        <v>6340</v>
      </c>
      <c r="AI966" s="1" t="s">
        <v>3082</v>
      </c>
      <c r="AJ966" s="1" t="s">
        <v>379</v>
      </c>
    </row>
    <row r="967" spans="1:36" ht="126" customHeight="1" x14ac:dyDescent="0.2">
      <c r="A967" s="124">
        <v>969</v>
      </c>
      <c r="B967" s="3" t="s">
        <v>2252</v>
      </c>
      <c r="C967" s="2" t="s">
        <v>6306</v>
      </c>
      <c r="D967" s="145"/>
      <c r="E967" s="106" t="s">
        <v>6307</v>
      </c>
      <c r="F967" s="168" t="s">
        <v>6325</v>
      </c>
      <c r="G967" s="24" t="s">
        <v>4451</v>
      </c>
      <c r="H967" s="1" t="s">
        <v>1161</v>
      </c>
      <c r="I967" s="1" t="s">
        <v>6357</v>
      </c>
      <c r="J967" s="19" t="s">
        <v>6233</v>
      </c>
      <c r="K967" s="19" t="s">
        <v>6333</v>
      </c>
      <c r="L967" s="42" t="s">
        <v>3113</v>
      </c>
      <c r="M967" s="50" t="s">
        <v>6166</v>
      </c>
      <c r="N967" s="55" t="s">
        <v>6348</v>
      </c>
      <c r="O967" s="1" t="s">
        <v>6304</v>
      </c>
      <c r="P967" s="15" t="s">
        <v>379</v>
      </c>
      <c r="Q967" s="1" t="s">
        <v>379</v>
      </c>
      <c r="R967" s="1" t="s">
        <v>6281</v>
      </c>
      <c r="S967" s="1" t="s">
        <v>379</v>
      </c>
      <c r="T967" s="1" t="s">
        <v>3082</v>
      </c>
      <c r="U967" s="89" t="s">
        <v>379</v>
      </c>
      <c r="V967" s="1" t="s">
        <v>379</v>
      </c>
      <c r="W967" s="1" t="s">
        <v>379</v>
      </c>
      <c r="X967" s="1" t="s">
        <v>1954</v>
      </c>
      <c r="Y967" s="15" t="s">
        <v>1481</v>
      </c>
      <c r="Z967" s="31" t="s">
        <v>6625</v>
      </c>
      <c r="AA967" s="31" t="s">
        <v>635</v>
      </c>
      <c r="AB967" s="107" t="s">
        <v>6338</v>
      </c>
      <c r="AC967" s="1" t="s">
        <v>1132</v>
      </c>
      <c r="AD967" s="134">
        <v>9006</v>
      </c>
      <c r="AE967" s="4" t="s">
        <v>6252</v>
      </c>
      <c r="AF967" s="4" t="s">
        <v>6308</v>
      </c>
      <c r="AG967" s="15" t="s">
        <v>6341</v>
      </c>
      <c r="AH967" s="1" t="s">
        <v>6340</v>
      </c>
      <c r="AI967" s="1" t="s">
        <v>3082</v>
      </c>
      <c r="AJ967" s="1" t="s">
        <v>379</v>
      </c>
    </row>
    <row r="968" spans="1:36" ht="126" customHeight="1" x14ac:dyDescent="0.2">
      <c r="A968" s="124">
        <v>970</v>
      </c>
      <c r="B968" s="3" t="s">
        <v>2252</v>
      </c>
      <c r="C968" s="2" t="s">
        <v>6309</v>
      </c>
      <c r="D968" s="145"/>
      <c r="E968" s="106" t="s">
        <v>6310</v>
      </c>
      <c r="F968" s="168" t="s">
        <v>6325</v>
      </c>
      <c r="G968" s="24" t="s">
        <v>4451</v>
      </c>
      <c r="H968" s="1" t="s">
        <v>1161</v>
      </c>
      <c r="I968" s="1" t="s">
        <v>6358</v>
      </c>
      <c r="J968" s="19" t="s">
        <v>6233</v>
      </c>
      <c r="K968" s="19" t="s">
        <v>6334</v>
      </c>
      <c r="L968" s="42" t="s">
        <v>3113</v>
      </c>
      <c r="M968" s="50" t="s">
        <v>6166</v>
      </c>
      <c r="N968" s="55" t="s">
        <v>6349</v>
      </c>
      <c r="O968" s="1" t="s">
        <v>6304</v>
      </c>
      <c r="P968" s="15" t="s">
        <v>379</v>
      </c>
      <c r="Q968" s="1" t="s">
        <v>379</v>
      </c>
      <c r="R968" s="1" t="s">
        <v>6281</v>
      </c>
      <c r="S968" s="1" t="s">
        <v>379</v>
      </c>
      <c r="T968" s="1" t="s">
        <v>3082</v>
      </c>
      <c r="U968" s="89" t="s">
        <v>379</v>
      </c>
      <c r="V968" s="1" t="s">
        <v>379</v>
      </c>
      <c r="W968" s="1" t="s">
        <v>379</v>
      </c>
      <c r="X968" s="1" t="s">
        <v>1954</v>
      </c>
      <c r="Y968" s="15" t="s">
        <v>1481</v>
      </c>
      <c r="Z968" s="31" t="s">
        <v>6625</v>
      </c>
      <c r="AA968" s="31" t="s">
        <v>635</v>
      </c>
      <c r="AB968" s="107" t="s">
        <v>6338</v>
      </c>
      <c r="AC968" s="1" t="s">
        <v>1132</v>
      </c>
      <c r="AD968" s="134">
        <v>9006</v>
      </c>
      <c r="AE968" s="4" t="s">
        <v>6252</v>
      </c>
      <c r="AF968" s="4" t="s">
        <v>6311</v>
      </c>
      <c r="AG968" s="15" t="s">
        <v>6341</v>
      </c>
      <c r="AH968" s="1" t="s">
        <v>6340</v>
      </c>
      <c r="AI968" s="1" t="s">
        <v>3082</v>
      </c>
      <c r="AJ968" s="1" t="s">
        <v>379</v>
      </c>
    </row>
    <row r="969" spans="1:36" ht="126" customHeight="1" x14ac:dyDescent="0.2">
      <c r="A969" s="124">
        <v>971</v>
      </c>
      <c r="B969" s="3" t="s">
        <v>2252</v>
      </c>
      <c r="C969" s="2" t="s">
        <v>6312</v>
      </c>
      <c r="D969" s="145"/>
      <c r="E969" s="106" t="s">
        <v>6313</v>
      </c>
      <c r="F969" s="168" t="s">
        <v>6325</v>
      </c>
      <c r="G969" s="24" t="s">
        <v>6314</v>
      </c>
      <c r="H969" s="1" t="s">
        <v>1161</v>
      </c>
      <c r="I969" s="1" t="s">
        <v>6359</v>
      </c>
      <c r="J969" s="19" t="s">
        <v>6233</v>
      </c>
      <c r="K969" s="19" t="s">
        <v>6335</v>
      </c>
      <c r="L969" s="42" t="s">
        <v>848</v>
      </c>
      <c r="M969" s="50" t="s">
        <v>6166</v>
      </c>
      <c r="N969" s="55" t="s">
        <v>6350</v>
      </c>
      <c r="O969" s="1" t="s">
        <v>6304</v>
      </c>
      <c r="P969" s="15" t="s">
        <v>379</v>
      </c>
      <c r="Q969" s="1" t="s">
        <v>379</v>
      </c>
      <c r="R969" s="1" t="s">
        <v>6281</v>
      </c>
      <c r="S969" s="1" t="s">
        <v>379</v>
      </c>
      <c r="T969" s="1" t="s">
        <v>3082</v>
      </c>
      <c r="U969" s="89" t="s">
        <v>379</v>
      </c>
      <c r="V969" s="1" t="s">
        <v>379</v>
      </c>
      <c r="W969" s="1" t="s">
        <v>379</v>
      </c>
      <c r="X969" s="1" t="s">
        <v>1954</v>
      </c>
      <c r="Y969" s="15" t="s">
        <v>1481</v>
      </c>
      <c r="Z969" s="31" t="s">
        <v>6625</v>
      </c>
      <c r="AA969" s="31" t="s">
        <v>635</v>
      </c>
      <c r="AB969" s="107" t="s">
        <v>6338</v>
      </c>
      <c r="AC969" s="1" t="s">
        <v>1132</v>
      </c>
      <c r="AD969" s="134">
        <v>9660</v>
      </c>
      <c r="AE969" s="4" t="s">
        <v>6252</v>
      </c>
      <c r="AF969" s="4" t="s">
        <v>6315</v>
      </c>
      <c r="AG969" s="15" t="s">
        <v>6341</v>
      </c>
      <c r="AH969" s="1" t="s">
        <v>6340</v>
      </c>
      <c r="AI969" s="1" t="s">
        <v>3082</v>
      </c>
      <c r="AJ969" s="1" t="s">
        <v>379</v>
      </c>
    </row>
    <row r="970" spans="1:36" ht="126" customHeight="1" x14ac:dyDescent="0.2">
      <c r="A970" s="124">
        <v>972</v>
      </c>
      <c r="B970" s="3" t="s">
        <v>2252</v>
      </c>
      <c r="C970" s="2" t="s">
        <v>6316</v>
      </c>
      <c r="D970" s="145"/>
      <c r="E970" s="106" t="s">
        <v>6317</v>
      </c>
      <c r="F970" s="168" t="s">
        <v>6325</v>
      </c>
      <c r="G970" s="24" t="s">
        <v>4452</v>
      </c>
      <c r="H970" s="1" t="s">
        <v>1161</v>
      </c>
      <c r="I970" s="1" t="s">
        <v>6360</v>
      </c>
      <c r="J970" s="19" t="s">
        <v>6238</v>
      </c>
      <c r="K970" s="19" t="s">
        <v>6336</v>
      </c>
      <c r="L970" s="42" t="s">
        <v>849</v>
      </c>
      <c r="M970" s="50" t="s">
        <v>6166</v>
      </c>
      <c r="N970" s="55" t="s">
        <v>6349</v>
      </c>
      <c r="O970" s="1" t="s">
        <v>6318</v>
      </c>
      <c r="P970" s="15" t="s">
        <v>379</v>
      </c>
      <c r="Q970" s="1" t="s">
        <v>379</v>
      </c>
      <c r="R970" s="1" t="s">
        <v>6281</v>
      </c>
      <c r="S970" s="1" t="s">
        <v>379</v>
      </c>
      <c r="T970" s="1" t="s">
        <v>3082</v>
      </c>
      <c r="U970" s="89" t="s">
        <v>379</v>
      </c>
      <c r="V970" s="1" t="s">
        <v>379</v>
      </c>
      <c r="W970" s="1" t="s">
        <v>379</v>
      </c>
      <c r="X970" s="1" t="s">
        <v>1954</v>
      </c>
      <c r="Y970" s="15" t="s">
        <v>1624</v>
      </c>
      <c r="Z970" s="31" t="s">
        <v>6625</v>
      </c>
      <c r="AA970" s="31" t="s">
        <v>635</v>
      </c>
      <c r="AB970" s="107" t="s">
        <v>6338</v>
      </c>
      <c r="AC970" s="1" t="s">
        <v>1132</v>
      </c>
      <c r="AD970" s="134">
        <v>12036</v>
      </c>
      <c r="AE970" s="4" t="s">
        <v>6252</v>
      </c>
      <c r="AF970" s="4" t="s">
        <v>6319</v>
      </c>
      <c r="AG970" s="15" t="s">
        <v>6341</v>
      </c>
      <c r="AH970" s="1" t="s">
        <v>6340</v>
      </c>
      <c r="AI970" s="1" t="s">
        <v>3082</v>
      </c>
      <c r="AJ970" s="1" t="s">
        <v>379</v>
      </c>
    </row>
    <row r="971" spans="1:36" ht="126" customHeight="1" x14ac:dyDescent="0.2">
      <c r="A971" s="124">
        <v>973</v>
      </c>
      <c r="B971" s="3" t="s">
        <v>2252</v>
      </c>
      <c r="C971" s="2" t="s">
        <v>6320</v>
      </c>
      <c r="D971" s="145"/>
      <c r="E971" s="106" t="s">
        <v>6321</v>
      </c>
      <c r="F971" s="168" t="s">
        <v>6325</v>
      </c>
      <c r="G971" s="24" t="s">
        <v>6322</v>
      </c>
      <c r="H971" s="1" t="s">
        <v>1161</v>
      </c>
      <c r="I971" s="1" t="s">
        <v>6361</v>
      </c>
      <c r="J971" s="19" t="s">
        <v>6238</v>
      </c>
      <c r="K971" s="19" t="s">
        <v>6337</v>
      </c>
      <c r="L971" s="42" t="s">
        <v>3480</v>
      </c>
      <c r="M971" s="50" t="s">
        <v>6166</v>
      </c>
      <c r="N971" s="55" t="s">
        <v>6347</v>
      </c>
      <c r="O971" s="1" t="s">
        <v>6323</v>
      </c>
      <c r="P971" s="15" t="s">
        <v>379</v>
      </c>
      <c r="Q971" s="1" t="s">
        <v>379</v>
      </c>
      <c r="R971" s="1" t="s">
        <v>6281</v>
      </c>
      <c r="S971" s="1" t="s">
        <v>379</v>
      </c>
      <c r="T971" s="1" t="s">
        <v>3082</v>
      </c>
      <c r="U971" s="89" t="s">
        <v>379</v>
      </c>
      <c r="V971" s="1" t="s">
        <v>379</v>
      </c>
      <c r="W971" s="1" t="s">
        <v>379</v>
      </c>
      <c r="X971" s="1" t="s">
        <v>1954</v>
      </c>
      <c r="Y971" s="15" t="s">
        <v>1481</v>
      </c>
      <c r="Z971" s="31" t="s">
        <v>6625</v>
      </c>
      <c r="AA971" s="31" t="s">
        <v>635</v>
      </c>
      <c r="AB971" s="107" t="s">
        <v>6338</v>
      </c>
      <c r="AC971" s="1" t="s">
        <v>1132</v>
      </c>
      <c r="AD971" s="134">
        <v>14150</v>
      </c>
      <c r="AE971" s="4" t="s">
        <v>6252</v>
      </c>
      <c r="AF971" s="4" t="s">
        <v>6324</v>
      </c>
      <c r="AG971" s="15" t="s">
        <v>6341</v>
      </c>
      <c r="AH971" s="1" t="s">
        <v>6340</v>
      </c>
      <c r="AI971" s="1" t="s">
        <v>3082</v>
      </c>
      <c r="AJ971" s="1" t="s">
        <v>379</v>
      </c>
    </row>
    <row r="972" spans="1:36" ht="126" customHeight="1" x14ac:dyDescent="0.2">
      <c r="A972" s="124">
        <v>974</v>
      </c>
      <c r="B972" s="3" t="s">
        <v>657</v>
      </c>
      <c r="C972" s="2" t="s">
        <v>6392</v>
      </c>
      <c r="D972" s="144"/>
      <c r="E972" s="107" t="s">
        <v>6376</v>
      </c>
      <c r="F972" s="168" t="s">
        <v>6375</v>
      </c>
      <c r="G972" s="22">
        <v>5</v>
      </c>
      <c r="H972" s="1" t="s">
        <v>1161</v>
      </c>
      <c r="I972" s="1" t="s">
        <v>6387</v>
      </c>
      <c r="J972" s="1" t="s">
        <v>2755</v>
      </c>
      <c r="K972" s="1" t="s">
        <v>6401</v>
      </c>
      <c r="L972" s="42">
        <f>2.55*2.2</f>
        <v>5.61</v>
      </c>
      <c r="M972" s="48">
        <v>-118</v>
      </c>
      <c r="N972" s="55" t="s">
        <v>6400</v>
      </c>
      <c r="O972" s="1" t="s">
        <v>3011</v>
      </c>
      <c r="P972" s="1" t="s">
        <v>379</v>
      </c>
      <c r="Q972" s="1" t="s">
        <v>379</v>
      </c>
      <c r="R972" s="1" t="s">
        <v>3010</v>
      </c>
      <c r="S972" s="1" t="s">
        <v>4534</v>
      </c>
      <c r="T972" s="1" t="s">
        <v>275</v>
      </c>
      <c r="U972" s="89" t="s">
        <v>379</v>
      </c>
      <c r="V972" s="1" t="s">
        <v>379</v>
      </c>
      <c r="W972" s="1" t="s">
        <v>379</v>
      </c>
      <c r="X972" s="1" t="s">
        <v>1085</v>
      </c>
      <c r="Y972" s="1" t="s">
        <v>2616</v>
      </c>
      <c r="Z972" s="31" t="s">
        <v>6625</v>
      </c>
      <c r="AA972" s="31" t="s">
        <v>635</v>
      </c>
      <c r="AB972" s="107" t="s">
        <v>6381</v>
      </c>
      <c r="AC972" s="1" t="s">
        <v>4360</v>
      </c>
      <c r="AD972" s="98">
        <v>3768</v>
      </c>
      <c r="AE972" s="139">
        <v>120</v>
      </c>
      <c r="AF972" s="61" t="s">
        <v>6383</v>
      </c>
      <c r="AG972" s="1" t="s">
        <v>4535</v>
      </c>
      <c r="AH972" s="48" t="s">
        <v>641</v>
      </c>
      <c r="AI972" s="107" t="s">
        <v>2207</v>
      </c>
      <c r="AJ972" s="132">
        <v>45443</v>
      </c>
    </row>
    <row r="973" spans="1:36" ht="126" customHeight="1" x14ac:dyDescent="0.2">
      <c r="A973" s="124">
        <v>975</v>
      </c>
      <c r="B973" s="3" t="s">
        <v>657</v>
      </c>
      <c r="C973" s="2" t="s">
        <v>6393</v>
      </c>
      <c r="D973" s="144"/>
      <c r="E973" s="107" t="s">
        <v>6377</v>
      </c>
      <c r="F973" s="168" t="s">
        <v>6366</v>
      </c>
      <c r="G973" s="22">
        <v>6</v>
      </c>
      <c r="H973" s="1" t="s">
        <v>1161</v>
      </c>
      <c r="I973" s="1" t="s">
        <v>6388</v>
      </c>
      <c r="J973" s="1" t="s">
        <v>2755</v>
      </c>
      <c r="K973" s="1" t="s">
        <v>6401</v>
      </c>
      <c r="L973" s="42">
        <f>2.55*2.2</f>
        <v>5.61</v>
      </c>
      <c r="M973" s="48">
        <v>-118</v>
      </c>
      <c r="N973" s="55" t="s">
        <v>6400</v>
      </c>
      <c r="O973" s="1" t="s">
        <v>3011</v>
      </c>
      <c r="P973" s="1" t="s">
        <v>379</v>
      </c>
      <c r="Q973" s="1" t="s">
        <v>379</v>
      </c>
      <c r="R973" s="1" t="s">
        <v>3010</v>
      </c>
      <c r="S973" s="1" t="s">
        <v>4534</v>
      </c>
      <c r="T973" s="1" t="s">
        <v>275</v>
      </c>
      <c r="U973" s="89" t="s">
        <v>379</v>
      </c>
      <c r="V973" s="1" t="s">
        <v>379</v>
      </c>
      <c r="W973" s="1" t="s">
        <v>379</v>
      </c>
      <c r="X973" s="1" t="s">
        <v>1085</v>
      </c>
      <c r="Y973" s="1" t="s">
        <v>3693</v>
      </c>
      <c r="Z973" s="31" t="s">
        <v>6625</v>
      </c>
      <c r="AA973" s="31" t="s">
        <v>635</v>
      </c>
      <c r="AB973" s="107" t="s">
        <v>6381</v>
      </c>
      <c r="AC973" s="1" t="s">
        <v>4360</v>
      </c>
      <c r="AD973" s="98">
        <v>3768</v>
      </c>
      <c r="AE973" s="139">
        <v>120</v>
      </c>
      <c r="AF973" s="61" t="s">
        <v>6384</v>
      </c>
      <c r="AG973" s="1" t="s">
        <v>4535</v>
      </c>
      <c r="AH973" s="48" t="s">
        <v>641</v>
      </c>
      <c r="AI973" s="107" t="s">
        <v>2207</v>
      </c>
      <c r="AJ973" s="132">
        <v>45443</v>
      </c>
    </row>
    <row r="974" spans="1:36" ht="126" customHeight="1" x14ac:dyDescent="0.2">
      <c r="A974" s="124">
        <v>976</v>
      </c>
      <c r="B974" s="3" t="s">
        <v>657</v>
      </c>
      <c r="C974" s="2" t="s">
        <v>6397</v>
      </c>
      <c r="D974" s="144"/>
      <c r="E974" s="107" t="s">
        <v>6363</v>
      </c>
      <c r="F974" s="168" t="s">
        <v>6366</v>
      </c>
      <c r="G974" s="22">
        <v>10</v>
      </c>
      <c r="H974" s="1" t="s">
        <v>1161</v>
      </c>
      <c r="I974" s="1" t="s">
        <v>6389</v>
      </c>
      <c r="J974" s="1" t="s">
        <v>2755</v>
      </c>
      <c r="K974" s="1" t="s">
        <v>6403</v>
      </c>
      <c r="L974" s="42" t="s">
        <v>2454</v>
      </c>
      <c r="M974" s="48" t="s">
        <v>4744</v>
      </c>
      <c r="N974" s="55" t="s">
        <v>6404</v>
      </c>
      <c r="O974" s="1" t="s">
        <v>3011</v>
      </c>
      <c r="P974" s="1" t="s">
        <v>379</v>
      </c>
      <c r="Q974" s="1" t="s">
        <v>379</v>
      </c>
      <c r="R974" s="1" t="s">
        <v>3010</v>
      </c>
      <c r="S974" s="1" t="s">
        <v>4534</v>
      </c>
      <c r="T974" s="1" t="s">
        <v>275</v>
      </c>
      <c r="U974" s="89" t="s">
        <v>379</v>
      </c>
      <c r="V974" s="1" t="s">
        <v>379</v>
      </c>
      <c r="W974" s="1" t="s">
        <v>379</v>
      </c>
      <c r="X974" s="1" t="s">
        <v>1085</v>
      </c>
      <c r="Y974" s="1" t="s">
        <v>3606</v>
      </c>
      <c r="Z974" s="31" t="s">
        <v>6625</v>
      </c>
      <c r="AA974" s="31" t="s">
        <v>635</v>
      </c>
      <c r="AB974" s="107" t="s">
        <v>6381</v>
      </c>
      <c r="AC974" s="1" t="s">
        <v>4360</v>
      </c>
      <c r="AD974" s="98">
        <v>6969</v>
      </c>
      <c r="AE974" s="139">
        <v>150</v>
      </c>
      <c r="AF974" s="61" t="s">
        <v>6364</v>
      </c>
      <c r="AG974" s="1" t="s">
        <v>4535</v>
      </c>
      <c r="AH974" s="48" t="s">
        <v>641</v>
      </c>
      <c r="AI974" s="107" t="s">
        <v>2207</v>
      </c>
      <c r="AJ974" s="132">
        <v>45443</v>
      </c>
    </row>
    <row r="975" spans="1:36" ht="126" customHeight="1" x14ac:dyDescent="0.2">
      <c r="A975" s="124">
        <v>977</v>
      </c>
      <c r="B975" s="3" t="s">
        <v>657</v>
      </c>
      <c r="C975" s="2" t="s">
        <v>6396</v>
      </c>
      <c r="D975" s="144"/>
      <c r="E975" s="107" t="s">
        <v>6378</v>
      </c>
      <c r="F975" s="168" t="s">
        <v>6366</v>
      </c>
      <c r="G975" s="22">
        <v>12</v>
      </c>
      <c r="H975" s="1" t="s">
        <v>1161</v>
      </c>
      <c r="I975" s="1" t="s">
        <v>6390</v>
      </c>
      <c r="J975" s="1" t="s">
        <v>2755</v>
      </c>
      <c r="K975" s="1" t="s">
        <v>6406</v>
      </c>
      <c r="L975" s="42" t="s">
        <v>2186</v>
      </c>
      <c r="M975" s="48" t="s">
        <v>6409</v>
      </c>
      <c r="N975" s="55" t="s">
        <v>6405</v>
      </c>
      <c r="O975" s="1" t="s">
        <v>3012</v>
      </c>
      <c r="P975" s="1" t="s">
        <v>379</v>
      </c>
      <c r="Q975" s="1" t="s">
        <v>379</v>
      </c>
      <c r="R975" s="1" t="s">
        <v>3010</v>
      </c>
      <c r="S975" s="1" t="s">
        <v>4534</v>
      </c>
      <c r="T975" s="1" t="s">
        <v>275</v>
      </c>
      <c r="U975" s="89" t="s">
        <v>379</v>
      </c>
      <c r="V975" s="1" t="s">
        <v>379</v>
      </c>
      <c r="W975" s="1" t="s">
        <v>379</v>
      </c>
      <c r="X975" s="1" t="s">
        <v>1085</v>
      </c>
      <c r="Y975" s="1" t="s">
        <v>3450</v>
      </c>
      <c r="Z975" s="31" t="s">
        <v>6625</v>
      </c>
      <c r="AA975" s="31" t="s">
        <v>635</v>
      </c>
      <c r="AB975" s="107" t="s">
        <v>6381</v>
      </c>
      <c r="AC975" s="1" t="s">
        <v>4442</v>
      </c>
      <c r="AD975" s="98">
        <v>8604</v>
      </c>
      <c r="AE975" s="139">
        <v>159.6</v>
      </c>
      <c r="AF975" s="61" t="s">
        <v>6385</v>
      </c>
      <c r="AG975" s="1" t="s">
        <v>4535</v>
      </c>
      <c r="AH975" s="48" t="s">
        <v>641</v>
      </c>
      <c r="AI975" s="107" t="s">
        <v>2207</v>
      </c>
      <c r="AJ975" s="132">
        <v>45443</v>
      </c>
    </row>
    <row r="976" spans="1:36" ht="126" customHeight="1" x14ac:dyDescent="0.2">
      <c r="A976" s="124">
        <v>978</v>
      </c>
      <c r="B976" s="3" t="s">
        <v>657</v>
      </c>
      <c r="C976" s="2" t="s">
        <v>6394</v>
      </c>
      <c r="D976" s="144"/>
      <c r="E976" s="107" t="s">
        <v>6379</v>
      </c>
      <c r="F976" s="168" t="s">
        <v>6366</v>
      </c>
      <c r="G976" s="22">
        <v>14</v>
      </c>
      <c r="H976" s="1" t="s">
        <v>1161</v>
      </c>
      <c r="I976" s="1" t="s">
        <v>6391</v>
      </c>
      <c r="J976" s="1" t="s">
        <v>2755</v>
      </c>
      <c r="K976" s="1" t="s">
        <v>6407</v>
      </c>
      <c r="L976" s="42" t="s">
        <v>2186</v>
      </c>
      <c r="M976" s="48" t="s">
        <v>4744</v>
      </c>
      <c r="N976" s="55" t="s">
        <v>6408</v>
      </c>
      <c r="O976" s="1" t="s">
        <v>3012</v>
      </c>
      <c r="P976" s="1" t="s">
        <v>379</v>
      </c>
      <c r="Q976" s="1" t="s">
        <v>379</v>
      </c>
      <c r="R976" s="1" t="s">
        <v>3010</v>
      </c>
      <c r="S976" s="1" t="s">
        <v>4534</v>
      </c>
      <c r="T976" s="1" t="s">
        <v>275</v>
      </c>
      <c r="U976" s="89" t="s">
        <v>379</v>
      </c>
      <c r="V976" s="1" t="s">
        <v>379</v>
      </c>
      <c r="W976" s="1" t="s">
        <v>379</v>
      </c>
      <c r="X976" s="1" t="s">
        <v>1085</v>
      </c>
      <c r="Y976" s="1" t="s">
        <v>3867</v>
      </c>
      <c r="Z976" s="31" t="s">
        <v>6625</v>
      </c>
      <c r="AA976" s="31" t="s">
        <v>635</v>
      </c>
      <c r="AB976" s="107" t="s">
        <v>6381</v>
      </c>
      <c r="AC976" s="1" t="s">
        <v>6382</v>
      </c>
      <c r="AD976" s="98">
        <v>9263</v>
      </c>
      <c r="AE976" s="139">
        <v>159.6</v>
      </c>
      <c r="AF976" s="61" t="s">
        <v>6386</v>
      </c>
      <c r="AG976" s="1" t="s">
        <v>4535</v>
      </c>
      <c r="AH976" s="48" t="s">
        <v>641</v>
      </c>
      <c r="AI976" s="107" t="s">
        <v>2207</v>
      </c>
      <c r="AJ976" s="132">
        <v>45443</v>
      </c>
    </row>
    <row r="977" spans="1:36" ht="126" customHeight="1" x14ac:dyDescent="0.2">
      <c r="A977" s="124">
        <v>979</v>
      </c>
      <c r="B977" s="3" t="s">
        <v>657</v>
      </c>
      <c r="C977" s="2" t="s">
        <v>6395</v>
      </c>
      <c r="D977" s="144"/>
      <c r="E977" s="107" t="s">
        <v>6380</v>
      </c>
      <c r="F977" s="168" t="s">
        <v>6366</v>
      </c>
      <c r="G977" s="22">
        <v>20</v>
      </c>
      <c r="H977" s="1" t="s">
        <v>1161</v>
      </c>
      <c r="I977" s="1" t="s">
        <v>5708</v>
      </c>
      <c r="J977" s="1" t="s">
        <v>2755</v>
      </c>
      <c r="K977" s="1" t="s">
        <v>4529</v>
      </c>
      <c r="L977" s="42" t="s">
        <v>3113</v>
      </c>
      <c r="M977" s="48" t="s">
        <v>4745</v>
      </c>
      <c r="N977" s="55" t="s">
        <v>4735</v>
      </c>
      <c r="O977" s="1" t="s">
        <v>4533</v>
      </c>
      <c r="P977" s="1" t="s">
        <v>379</v>
      </c>
      <c r="Q977" s="1" t="s">
        <v>379</v>
      </c>
      <c r="R977" s="1" t="s">
        <v>3010</v>
      </c>
      <c r="S977" s="1" t="s">
        <v>4534</v>
      </c>
      <c r="T977" s="1" t="s">
        <v>275</v>
      </c>
      <c r="U977" s="89" t="s">
        <v>379</v>
      </c>
      <c r="V977" s="1" t="s">
        <v>379</v>
      </c>
      <c r="W977" s="1" t="s">
        <v>379</v>
      </c>
      <c r="X977" s="1" t="s">
        <v>1085</v>
      </c>
      <c r="Y977" s="1" t="s">
        <v>3450</v>
      </c>
      <c r="Z977" s="31" t="s">
        <v>6625</v>
      </c>
      <c r="AA977" s="31" t="s">
        <v>635</v>
      </c>
      <c r="AB977" s="107" t="s">
        <v>6381</v>
      </c>
      <c r="AC977" s="1" t="s">
        <v>4442</v>
      </c>
      <c r="AD977" s="98">
        <v>11712</v>
      </c>
      <c r="AE977" s="139">
        <v>199.2</v>
      </c>
      <c r="AF977" s="61" t="s">
        <v>5545</v>
      </c>
      <c r="AG977" s="1" t="s">
        <v>4535</v>
      </c>
      <c r="AH977" s="48" t="s">
        <v>641</v>
      </c>
      <c r="AI977" s="107" t="s">
        <v>2207</v>
      </c>
      <c r="AJ977" s="132">
        <v>45443</v>
      </c>
    </row>
    <row r="978" spans="1:36" ht="126" customHeight="1" x14ac:dyDescent="0.2">
      <c r="A978" s="123">
        <v>980</v>
      </c>
      <c r="B978" s="3" t="s">
        <v>6415</v>
      </c>
      <c r="C978" s="2" t="s">
        <v>6416</v>
      </c>
      <c r="D978" s="145" t="s">
        <v>6417</v>
      </c>
      <c r="E978" s="185" t="s">
        <v>6418</v>
      </c>
      <c r="F978" s="168" t="s">
        <v>6419</v>
      </c>
      <c r="G978" s="22" t="s">
        <v>6420</v>
      </c>
      <c r="H978" s="1" t="s">
        <v>6421</v>
      </c>
      <c r="I978" s="1" t="s">
        <v>6422</v>
      </c>
      <c r="J978" s="1" t="s">
        <v>6423</v>
      </c>
      <c r="K978" s="1" t="s">
        <v>6424</v>
      </c>
      <c r="L978" s="42">
        <v>3</v>
      </c>
      <c r="M978" s="48">
        <v>-5</v>
      </c>
      <c r="N978" s="55">
        <v>3255</v>
      </c>
      <c r="O978" s="1" t="s">
        <v>6425</v>
      </c>
      <c r="P978" s="1" t="s">
        <v>6426</v>
      </c>
      <c r="Q978" s="1" t="s">
        <v>6426</v>
      </c>
      <c r="R978" s="1" t="s">
        <v>6427</v>
      </c>
      <c r="S978" s="1" t="s">
        <v>6428</v>
      </c>
      <c r="T978" s="1" t="s">
        <v>6429</v>
      </c>
      <c r="U978" s="89" t="s">
        <v>6430</v>
      </c>
      <c r="V978" s="186">
        <v>3.69</v>
      </c>
      <c r="W978" s="1" t="s">
        <v>6431</v>
      </c>
      <c r="X978" s="1" t="s">
        <v>6432</v>
      </c>
      <c r="Y978" s="1" t="s">
        <v>6433</v>
      </c>
      <c r="Z978" s="31" t="s">
        <v>6625</v>
      </c>
      <c r="AA978" s="31" t="s">
        <v>6434</v>
      </c>
      <c r="AB978" s="185" t="s">
        <v>6435</v>
      </c>
      <c r="AC978" s="1" t="s">
        <v>6436</v>
      </c>
      <c r="AD978" s="134">
        <v>5682</v>
      </c>
      <c r="AE978" s="139" t="s">
        <v>6437</v>
      </c>
      <c r="AF978" s="134">
        <v>9632</v>
      </c>
      <c r="AG978" s="1" t="s">
        <v>6438</v>
      </c>
      <c r="AH978" s="48">
        <v>80</v>
      </c>
      <c r="AI978" s="1" t="s">
        <v>6439</v>
      </c>
      <c r="AJ978" s="1" t="s">
        <v>6440</v>
      </c>
    </row>
    <row r="979" spans="1:36" ht="126" customHeight="1" x14ac:dyDescent="0.2">
      <c r="A979" s="123">
        <v>981</v>
      </c>
      <c r="B979" s="3" t="s">
        <v>6415</v>
      </c>
      <c r="C979" s="2" t="s">
        <v>6441</v>
      </c>
      <c r="D979" s="145" t="s">
        <v>6442</v>
      </c>
      <c r="E979" s="185" t="s">
        <v>6443</v>
      </c>
      <c r="F979" s="168" t="s">
        <v>6419</v>
      </c>
      <c r="G979" s="22" t="s">
        <v>6420</v>
      </c>
      <c r="H979" s="1" t="s">
        <v>6421</v>
      </c>
      <c r="I979" s="1" t="s">
        <v>6444</v>
      </c>
      <c r="J979" s="1" t="s">
        <v>6423</v>
      </c>
      <c r="K979" s="1" t="s">
        <v>6424</v>
      </c>
      <c r="L979" s="42">
        <v>3</v>
      </c>
      <c r="M979" s="48">
        <v>-134</v>
      </c>
      <c r="N979" s="55">
        <v>3250</v>
      </c>
      <c r="O979" s="1" t="s">
        <v>6425</v>
      </c>
      <c r="P979" s="1" t="s">
        <v>6426</v>
      </c>
      <c r="Q979" s="1" t="s">
        <v>6426</v>
      </c>
      <c r="R979" s="1" t="s">
        <v>6514</v>
      </c>
      <c r="S979" s="1" t="s">
        <v>6445</v>
      </c>
      <c r="T979" s="1" t="s">
        <v>6446</v>
      </c>
      <c r="U979" s="89" t="s">
        <v>6426</v>
      </c>
      <c r="V979" s="1" t="s">
        <v>6426</v>
      </c>
      <c r="W979" s="1" t="s">
        <v>6426</v>
      </c>
      <c r="X979" s="1" t="s">
        <v>6432</v>
      </c>
      <c r="Y979" s="1" t="s">
        <v>6433</v>
      </c>
      <c r="Z979" s="31" t="s">
        <v>6625</v>
      </c>
      <c r="AA979" s="31" t="s">
        <v>6434</v>
      </c>
      <c r="AB979" s="185" t="s">
        <v>6435</v>
      </c>
      <c r="AC979" s="1" t="s">
        <v>6436</v>
      </c>
      <c r="AD979" s="134">
        <v>5682</v>
      </c>
      <c r="AE979" s="139" t="s">
        <v>6437</v>
      </c>
      <c r="AF979" s="134">
        <v>9559</v>
      </c>
      <c r="AG979" s="1" t="s">
        <v>6447</v>
      </c>
      <c r="AH979" s="48">
        <v>80</v>
      </c>
      <c r="AI979" s="1" t="s">
        <v>6439</v>
      </c>
      <c r="AJ979" s="1" t="s">
        <v>6440</v>
      </c>
    </row>
    <row r="980" spans="1:36" ht="126" customHeight="1" x14ac:dyDescent="0.2">
      <c r="A980" s="123">
        <v>982</v>
      </c>
      <c r="B980" s="3" t="s">
        <v>1590</v>
      </c>
      <c r="C980" s="2" t="s">
        <v>6453</v>
      </c>
      <c r="D980" s="145"/>
      <c r="E980" s="183" t="s">
        <v>6454</v>
      </c>
      <c r="F980" s="168" t="s">
        <v>6455</v>
      </c>
      <c r="G980" s="22">
        <v>9</v>
      </c>
      <c r="H980" s="1" t="s">
        <v>1036</v>
      </c>
      <c r="I980" s="1" t="s">
        <v>6456</v>
      </c>
      <c r="J980" s="1" t="s">
        <v>350</v>
      </c>
      <c r="K980" s="1" t="s">
        <v>6457</v>
      </c>
      <c r="L980" s="42" t="s">
        <v>3899</v>
      </c>
      <c r="M980" s="48">
        <v>-10</v>
      </c>
      <c r="N980" s="55" t="s">
        <v>6458</v>
      </c>
      <c r="O980" s="1" t="s">
        <v>285</v>
      </c>
      <c r="P980" s="1" t="s">
        <v>1594</v>
      </c>
      <c r="Q980" s="1" t="s">
        <v>6677</v>
      </c>
      <c r="R980" s="1" t="s">
        <v>2540</v>
      </c>
      <c r="S980" s="19" t="s">
        <v>1069</v>
      </c>
      <c r="T980" s="1" t="s">
        <v>632</v>
      </c>
      <c r="U980" s="89" t="s">
        <v>656</v>
      </c>
      <c r="V980" s="1" t="s">
        <v>6673</v>
      </c>
      <c r="W980" s="1" t="s">
        <v>1426</v>
      </c>
      <c r="X980" s="1" t="s">
        <v>170</v>
      </c>
      <c r="Y980" s="1" t="s">
        <v>1147</v>
      </c>
      <c r="Z980" s="31" t="s">
        <v>634</v>
      </c>
      <c r="AA980" s="31" t="s">
        <v>635</v>
      </c>
      <c r="AB980" s="107" t="s">
        <v>6672</v>
      </c>
      <c r="AC980" s="1" t="s">
        <v>3625</v>
      </c>
      <c r="AD980" s="134">
        <v>10122</v>
      </c>
      <c r="AE980" s="19" t="s">
        <v>6675</v>
      </c>
      <c r="AF980" s="4">
        <v>20930</v>
      </c>
      <c r="AG980" s="1" t="s">
        <v>1872</v>
      </c>
      <c r="AH980" s="1" t="s">
        <v>1856</v>
      </c>
      <c r="AI980" s="1" t="s">
        <v>3082</v>
      </c>
      <c r="AJ980" s="1" t="s">
        <v>379</v>
      </c>
    </row>
    <row r="981" spans="1:36" ht="126" customHeight="1" x14ac:dyDescent="0.2">
      <c r="A981" s="123">
        <v>983</v>
      </c>
      <c r="B981" s="3" t="s">
        <v>1590</v>
      </c>
      <c r="C981" s="2" t="s">
        <v>6459</v>
      </c>
      <c r="D981" s="145"/>
      <c r="E981" s="183" t="s">
        <v>6460</v>
      </c>
      <c r="F981" s="168" t="s">
        <v>6455</v>
      </c>
      <c r="G981" s="22">
        <v>13</v>
      </c>
      <c r="H981" s="1" t="s">
        <v>1036</v>
      </c>
      <c r="I981" s="1" t="s">
        <v>6461</v>
      </c>
      <c r="J981" s="1" t="s">
        <v>350</v>
      </c>
      <c r="K981" s="1" t="s">
        <v>6462</v>
      </c>
      <c r="L981" s="42" t="s">
        <v>6676</v>
      </c>
      <c r="M981" s="48">
        <v>-10</v>
      </c>
      <c r="N981" s="55" t="s">
        <v>6463</v>
      </c>
      <c r="O981" s="1" t="s">
        <v>285</v>
      </c>
      <c r="P981" s="1" t="s">
        <v>1594</v>
      </c>
      <c r="Q981" s="1" t="s">
        <v>6677</v>
      </c>
      <c r="R981" s="1" t="s">
        <v>2540</v>
      </c>
      <c r="S981" s="19" t="s">
        <v>1069</v>
      </c>
      <c r="T981" s="1" t="s">
        <v>632</v>
      </c>
      <c r="U981" s="89" t="s">
        <v>6464</v>
      </c>
      <c r="V981" s="1" t="s">
        <v>6674</v>
      </c>
      <c r="W981" s="1" t="s">
        <v>1426</v>
      </c>
      <c r="X981" s="1" t="s">
        <v>170</v>
      </c>
      <c r="Y981" s="1" t="s">
        <v>2233</v>
      </c>
      <c r="Z981" s="31" t="s">
        <v>634</v>
      </c>
      <c r="AA981" s="31" t="s">
        <v>635</v>
      </c>
      <c r="AB981" s="107" t="s">
        <v>6672</v>
      </c>
      <c r="AC981" s="1" t="s">
        <v>3625</v>
      </c>
      <c r="AD981" s="134">
        <v>12211</v>
      </c>
      <c r="AE981" s="19" t="s">
        <v>6675</v>
      </c>
      <c r="AF981" s="4">
        <v>25506</v>
      </c>
      <c r="AG981" s="1" t="s">
        <v>1872</v>
      </c>
      <c r="AH981" s="1" t="s">
        <v>1856</v>
      </c>
      <c r="AI981" s="1" t="s">
        <v>3082</v>
      </c>
      <c r="AJ981" s="1" t="s">
        <v>379</v>
      </c>
    </row>
    <row r="982" spans="1:36" ht="126" customHeight="1" x14ac:dyDescent="0.2">
      <c r="A982" s="123">
        <v>984</v>
      </c>
      <c r="B982" s="3" t="s">
        <v>563</v>
      </c>
      <c r="C982" s="2" t="s">
        <v>6466</v>
      </c>
      <c r="D982" s="145"/>
      <c r="E982" s="183" t="s">
        <v>6679</v>
      </c>
      <c r="F982" s="168" t="s">
        <v>6465</v>
      </c>
      <c r="G982" s="22">
        <v>4</v>
      </c>
      <c r="H982" s="1" t="s">
        <v>1161</v>
      </c>
      <c r="I982" s="1" t="s">
        <v>6681</v>
      </c>
      <c r="J982" s="1" t="s">
        <v>6469</v>
      </c>
      <c r="K982" s="1" t="s">
        <v>6473</v>
      </c>
      <c r="L982" s="42" t="s">
        <v>6470</v>
      </c>
      <c r="M982" s="48">
        <v>-70</v>
      </c>
      <c r="N982" s="55" t="s">
        <v>4217</v>
      </c>
      <c r="O982" s="1" t="s">
        <v>285</v>
      </c>
      <c r="P982" s="1" t="s">
        <v>2370</v>
      </c>
      <c r="Q982" s="1" t="s">
        <v>2370</v>
      </c>
      <c r="R982" s="1" t="s">
        <v>2540</v>
      </c>
      <c r="S982" s="1" t="s">
        <v>2370</v>
      </c>
      <c r="T982" s="1" t="s">
        <v>275</v>
      </c>
      <c r="U982" s="89" t="s">
        <v>2370</v>
      </c>
      <c r="V982" s="1" t="s">
        <v>2370</v>
      </c>
      <c r="W982" s="1" t="s">
        <v>2370</v>
      </c>
      <c r="X982" s="1" t="s">
        <v>6476</v>
      </c>
      <c r="Y982" s="1" t="s">
        <v>6477</v>
      </c>
      <c r="Z982" s="31" t="s">
        <v>6625</v>
      </c>
      <c r="AA982" s="31" t="s">
        <v>6478</v>
      </c>
      <c r="AB982" s="185" t="s">
        <v>6486</v>
      </c>
      <c r="AC982" s="1" t="s">
        <v>4360</v>
      </c>
      <c r="AD982" s="134" t="s">
        <v>6479</v>
      </c>
      <c r="AE982" s="1" t="s">
        <v>4026</v>
      </c>
      <c r="AF982" s="134" t="s">
        <v>6481</v>
      </c>
      <c r="AG982" s="1" t="s">
        <v>6484</v>
      </c>
      <c r="AH982" s="1" t="s">
        <v>6485</v>
      </c>
      <c r="AI982" s="1" t="s">
        <v>3082</v>
      </c>
      <c r="AJ982" s="1" t="s">
        <v>379</v>
      </c>
    </row>
    <row r="983" spans="1:36" ht="126" customHeight="1" x14ac:dyDescent="0.2">
      <c r="A983" s="123">
        <v>985</v>
      </c>
      <c r="B983" s="3" t="s">
        <v>563</v>
      </c>
      <c r="C983" s="2" t="s">
        <v>6467</v>
      </c>
      <c r="D983" s="145"/>
      <c r="E983" s="183" t="s">
        <v>6678</v>
      </c>
      <c r="F983" s="168" t="s">
        <v>6465</v>
      </c>
      <c r="G983" s="22">
        <v>5</v>
      </c>
      <c r="H983" s="1" t="s">
        <v>1161</v>
      </c>
      <c r="I983" s="1" t="s">
        <v>6682</v>
      </c>
      <c r="J983" s="1" t="s">
        <v>6469</v>
      </c>
      <c r="K983" s="1" t="s">
        <v>6474</v>
      </c>
      <c r="L983" s="42" t="s">
        <v>6472</v>
      </c>
      <c r="M983" s="48">
        <v>-70</v>
      </c>
      <c r="N983" s="55" t="s">
        <v>6684</v>
      </c>
      <c r="O983" s="1" t="s">
        <v>285</v>
      </c>
      <c r="P983" s="1" t="s">
        <v>2370</v>
      </c>
      <c r="Q983" s="1" t="s">
        <v>2370</v>
      </c>
      <c r="R983" s="1" t="s">
        <v>2540</v>
      </c>
      <c r="S983" s="1" t="s">
        <v>2370</v>
      </c>
      <c r="T983" s="1" t="s">
        <v>275</v>
      </c>
      <c r="U983" s="89" t="s">
        <v>2370</v>
      </c>
      <c r="V983" s="1" t="s">
        <v>2370</v>
      </c>
      <c r="W983" s="1" t="s">
        <v>2370</v>
      </c>
      <c r="X983" s="1" t="s">
        <v>6476</v>
      </c>
      <c r="Y983" s="1" t="s">
        <v>2616</v>
      </c>
      <c r="Z983" s="31" t="s">
        <v>6625</v>
      </c>
      <c r="AA983" s="31" t="s">
        <v>6478</v>
      </c>
      <c r="AB983" s="185" t="s">
        <v>6486</v>
      </c>
      <c r="AC983" s="1" t="s">
        <v>4360</v>
      </c>
      <c r="AD983" s="134" t="s">
        <v>6480</v>
      </c>
      <c r="AE983" s="1" t="s">
        <v>4026</v>
      </c>
      <c r="AF983" s="134" t="s">
        <v>6482</v>
      </c>
      <c r="AG983" s="1" t="s">
        <v>6484</v>
      </c>
      <c r="AH983" s="1" t="s">
        <v>6485</v>
      </c>
      <c r="AI983" s="1" t="s">
        <v>3082</v>
      </c>
      <c r="AJ983" s="1" t="s">
        <v>379</v>
      </c>
    </row>
    <row r="984" spans="1:36" ht="126" customHeight="1" x14ac:dyDescent="0.2">
      <c r="A984" s="123">
        <v>986</v>
      </c>
      <c r="B984" s="3" t="s">
        <v>563</v>
      </c>
      <c r="C984" s="2" t="s">
        <v>6468</v>
      </c>
      <c r="D984" s="145"/>
      <c r="E984" s="183" t="s">
        <v>6680</v>
      </c>
      <c r="F984" s="168" t="s">
        <v>6465</v>
      </c>
      <c r="G984" s="22">
        <v>6</v>
      </c>
      <c r="H984" s="1" t="s">
        <v>1161</v>
      </c>
      <c r="I984" s="1" t="s">
        <v>6683</v>
      </c>
      <c r="J984" s="1" t="s">
        <v>6469</v>
      </c>
      <c r="K984" s="1" t="s">
        <v>6475</v>
      </c>
      <c r="L984" s="42" t="s">
        <v>6471</v>
      </c>
      <c r="M984" s="48">
        <v>-70</v>
      </c>
      <c r="N984" s="55" t="s">
        <v>6685</v>
      </c>
      <c r="O984" s="1" t="s">
        <v>285</v>
      </c>
      <c r="P984" s="1" t="s">
        <v>2370</v>
      </c>
      <c r="Q984" s="1" t="s">
        <v>2370</v>
      </c>
      <c r="R984" s="1" t="s">
        <v>2540</v>
      </c>
      <c r="S984" s="1" t="s">
        <v>2370</v>
      </c>
      <c r="T984" s="1" t="s">
        <v>275</v>
      </c>
      <c r="U984" s="89" t="s">
        <v>2370</v>
      </c>
      <c r="V984" s="1" t="s">
        <v>2370</v>
      </c>
      <c r="W984" s="1" t="s">
        <v>2370</v>
      </c>
      <c r="X984" s="1" t="s">
        <v>6476</v>
      </c>
      <c r="Y984" s="1" t="s">
        <v>3500</v>
      </c>
      <c r="Z984" s="31" t="s">
        <v>6625</v>
      </c>
      <c r="AA984" s="31" t="s">
        <v>6478</v>
      </c>
      <c r="AB984" s="185" t="s">
        <v>6486</v>
      </c>
      <c r="AC984" s="1" t="s">
        <v>4360</v>
      </c>
      <c r="AD984" s="134" t="s">
        <v>6686</v>
      </c>
      <c r="AE984" s="1" t="s">
        <v>4026</v>
      </c>
      <c r="AF984" s="134" t="s">
        <v>6483</v>
      </c>
      <c r="AG984" s="1" t="s">
        <v>6484</v>
      </c>
      <c r="AH984" s="1" t="s">
        <v>6485</v>
      </c>
      <c r="AI984" s="1" t="s">
        <v>3082</v>
      </c>
      <c r="AJ984" s="1" t="s">
        <v>379</v>
      </c>
    </row>
    <row r="985" spans="1:36" ht="126" customHeight="1" x14ac:dyDescent="0.2">
      <c r="A985" s="123">
        <v>987</v>
      </c>
      <c r="B985" s="3" t="s">
        <v>1792</v>
      </c>
      <c r="C985" s="2" t="s">
        <v>6487</v>
      </c>
      <c r="D985" s="145"/>
      <c r="E985" s="183" t="s">
        <v>6500</v>
      </c>
      <c r="F985" s="168" t="s">
        <v>6498</v>
      </c>
      <c r="G985" s="22">
        <v>4</v>
      </c>
      <c r="H985" s="1" t="s">
        <v>6736</v>
      </c>
      <c r="I985" s="1" t="s">
        <v>6737</v>
      </c>
      <c r="J985" s="1" t="s">
        <v>6541</v>
      </c>
      <c r="K985" s="1" t="s">
        <v>6522</v>
      </c>
      <c r="L985" s="42" t="s">
        <v>669</v>
      </c>
      <c r="M985" s="48">
        <v>-5</v>
      </c>
      <c r="N985" s="55" t="s">
        <v>6516</v>
      </c>
      <c r="O985" s="1" t="s">
        <v>285</v>
      </c>
      <c r="P985" s="1" t="s">
        <v>6745</v>
      </c>
      <c r="Q985" s="1" t="s">
        <v>6540</v>
      </c>
      <c r="R985" s="1" t="s">
        <v>6742</v>
      </c>
      <c r="S985" s="1" t="s">
        <v>6744</v>
      </c>
      <c r="T985" s="1" t="s">
        <v>632</v>
      </c>
      <c r="U985" s="89" t="s">
        <v>6529</v>
      </c>
      <c r="V985" s="193">
        <f>1.2*0.1125*365</f>
        <v>49.275000000000006</v>
      </c>
      <c r="W985" s="1" t="s">
        <v>2244</v>
      </c>
      <c r="X985" s="1" t="s">
        <v>5264</v>
      </c>
      <c r="Y985" s="1" t="s">
        <v>3650</v>
      </c>
      <c r="Z985" s="31" t="s">
        <v>2342</v>
      </c>
      <c r="AA985" s="31" t="s">
        <v>635</v>
      </c>
      <c r="AB985" s="183" t="s">
        <v>6528</v>
      </c>
      <c r="AC985" s="19" t="s">
        <v>3625</v>
      </c>
      <c r="AD985" s="134">
        <v>4174</v>
      </c>
      <c r="AE985" s="186">
        <v>47.5</v>
      </c>
      <c r="AF985" s="4">
        <v>10895</v>
      </c>
      <c r="AG985" s="1" t="s">
        <v>6539</v>
      </c>
      <c r="AH985" s="1" t="s">
        <v>641</v>
      </c>
      <c r="AI985" s="1" t="s">
        <v>3082</v>
      </c>
      <c r="AJ985" s="1" t="s">
        <v>379</v>
      </c>
    </row>
    <row r="986" spans="1:36" ht="126" customHeight="1" x14ac:dyDescent="0.2">
      <c r="A986" s="123">
        <v>988</v>
      </c>
      <c r="B986" s="3" t="s">
        <v>1792</v>
      </c>
      <c r="C986" s="2" t="s">
        <v>6488</v>
      </c>
      <c r="D986" s="145"/>
      <c r="E986" s="183" t="s">
        <v>6748</v>
      </c>
      <c r="F986" s="168" t="s">
        <v>6498</v>
      </c>
      <c r="G986" s="22" t="s">
        <v>6499</v>
      </c>
      <c r="H986" s="1" t="s">
        <v>6736</v>
      </c>
      <c r="I986" s="1" t="s">
        <v>6737</v>
      </c>
      <c r="J986" s="1" t="s">
        <v>6541</v>
      </c>
      <c r="K986" s="1" t="s">
        <v>6522</v>
      </c>
      <c r="L986" s="42" t="s">
        <v>669</v>
      </c>
      <c r="M986" s="48">
        <v>-5</v>
      </c>
      <c r="N986" s="55" t="s">
        <v>6516</v>
      </c>
      <c r="O986" s="1" t="s">
        <v>285</v>
      </c>
      <c r="P986" s="1" t="s">
        <v>6745</v>
      </c>
      <c r="Q986" s="1" t="s">
        <v>6540</v>
      </c>
      <c r="R986" s="1" t="s">
        <v>6742</v>
      </c>
      <c r="S986" s="1" t="s">
        <v>6744</v>
      </c>
      <c r="T986" s="1" t="s">
        <v>632</v>
      </c>
      <c r="U986" s="89">
        <v>1</v>
      </c>
      <c r="V986" s="193">
        <f>1*0.1125*365</f>
        <v>41.0625</v>
      </c>
      <c r="W986" s="1" t="s">
        <v>6519</v>
      </c>
      <c r="X986" s="1" t="s">
        <v>5264</v>
      </c>
      <c r="Y986" s="1" t="s">
        <v>3650</v>
      </c>
      <c r="Z986" s="31" t="s">
        <v>2342</v>
      </c>
      <c r="AA986" s="31" t="s">
        <v>635</v>
      </c>
      <c r="AB986" s="183" t="s">
        <v>6528</v>
      </c>
      <c r="AC986" s="19" t="s">
        <v>3625</v>
      </c>
      <c r="AD986" s="134">
        <v>4174</v>
      </c>
      <c r="AE986" s="186">
        <v>47.5</v>
      </c>
      <c r="AF986" s="4">
        <v>10895</v>
      </c>
      <c r="AG986" s="1" t="s">
        <v>6539</v>
      </c>
      <c r="AH986" s="1" t="s">
        <v>641</v>
      </c>
      <c r="AI986" s="1" t="s">
        <v>3082</v>
      </c>
      <c r="AJ986" s="1" t="s">
        <v>379</v>
      </c>
    </row>
    <row r="987" spans="1:36" ht="126" customHeight="1" x14ac:dyDescent="0.2">
      <c r="A987" s="123">
        <v>989</v>
      </c>
      <c r="B987" s="3" t="s">
        <v>1792</v>
      </c>
      <c r="C987" s="2" t="s">
        <v>6489</v>
      </c>
      <c r="D987" s="145"/>
      <c r="E987" s="183" t="s">
        <v>6501</v>
      </c>
      <c r="F987" s="168" t="s">
        <v>6498</v>
      </c>
      <c r="G987" s="22">
        <v>5</v>
      </c>
      <c r="H987" s="1" t="s">
        <v>6736</v>
      </c>
      <c r="I987" s="1" t="s">
        <v>6738</v>
      </c>
      <c r="J987" s="1" t="s">
        <v>6541</v>
      </c>
      <c r="K987" s="1" t="s">
        <v>6523</v>
      </c>
      <c r="L987" s="42" t="s">
        <v>6746</v>
      </c>
      <c r="M987" s="48">
        <v>-5</v>
      </c>
      <c r="N987" s="55" t="s">
        <v>2148</v>
      </c>
      <c r="O987" s="1" t="s">
        <v>285</v>
      </c>
      <c r="P987" s="1" t="s">
        <v>6745</v>
      </c>
      <c r="Q987" s="1" t="s">
        <v>6540</v>
      </c>
      <c r="R987" s="1" t="s">
        <v>6742</v>
      </c>
      <c r="S987" s="1" t="s">
        <v>6744</v>
      </c>
      <c r="T987" s="1" t="s">
        <v>632</v>
      </c>
      <c r="U987" s="89">
        <v>1.7</v>
      </c>
      <c r="V987" s="193">
        <f>1.7*0.1125*365</f>
        <v>69.806250000000006</v>
      </c>
      <c r="W987" s="1" t="s">
        <v>505</v>
      </c>
      <c r="X987" s="1" t="s">
        <v>5264</v>
      </c>
      <c r="Y987" s="1" t="s">
        <v>2732</v>
      </c>
      <c r="Z987" s="31" t="s">
        <v>2342</v>
      </c>
      <c r="AA987" s="31" t="s">
        <v>635</v>
      </c>
      <c r="AB987" s="183" t="s">
        <v>6528</v>
      </c>
      <c r="AC987" s="19" t="s">
        <v>3625</v>
      </c>
      <c r="AD987" s="134">
        <v>4701</v>
      </c>
      <c r="AE987" s="186">
        <v>47.5</v>
      </c>
      <c r="AF987" s="4">
        <v>133593</v>
      </c>
      <c r="AG987" s="1" t="s">
        <v>6539</v>
      </c>
      <c r="AH987" s="1" t="s">
        <v>641</v>
      </c>
      <c r="AI987" s="1" t="s">
        <v>3082</v>
      </c>
      <c r="AJ987" s="1" t="s">
        <v>379</v>
      </c>
    </row>
    <row r="988" spans="1:36" ht="126" customHeight="1" x14ac:dyDescent="0.2">
      <c r="A988" s="123">
        <v>990</v>
      </c>
      <c r="B988" s="3" t="s">
        <v>1792</v>
      </c>
      <c r="C988" s="2" t="s">
        <v>6490</v>
      </c>
      <c r="D988" s="145"/>
      <c r="E988" s="183" t="s">
        <v>6502</v>
      </c>
      <c r="F988" s="168" t="s">
        <v>6498</v>
      </c>
      <c r="G988" s="22">
        <v>5</v>
      </c>
      <c r="H988" s="1" t="s">
        <v>6736</v>
      </c>
      <c r="I988" s="1" t="s">
        <v>6738</v>
      </c>
      <c r="J988" s="1" t="s">
        <v>6541</v>
      </c>
      <c r="K988" s="1" t="s">
        <v>6523</v>
      </c>
      <c r="L988" s="42" t="s">
        <v>6746</v>
      </c>
      <c r="M988" s="48">
        <v>-5</v>
      </c>
      <c r="N988" s="55" t="s">
        <v>2148</v>
      </c>
      <c r="O988" s="1" t="s">
        <v>285</v>
      </c>
      <c r="P988" s="1" t="s">
        <v>6745</v>
      </c>
      <c r="Q988" s="1" t="s">
        <v>6540</v>
      </c>
      <c r="R988" s="1" t="s">
        <v>6742</v>
      </c>
      <c r="S988" s="1" t="s">
        <v>6744</v>
      </c>
      <c r="T988" s="1" t="s">
        <v>632</v>
      </c>
      <c r="U988" s="89">
        <v>1.2</v>
      </c>
      <c r="V988" s="193">
        <f>1.2*0.1125*365</f>
        <v>49.275000000000006</v>
      </c>
      <c r="W988" s="1" t="s">
        <v>621</v>
      </c>
      <c r="X988" s="1" t="s">
        <v>5264</v>
      </c>
      <c r="Y988" s="1" t="s">
        <v>2732</v>
      </c>
      <c r="Z988" s="31" t="s">
        <v>2342</v>
      </c>
      <c r="AA988" s="31" t="s">
        <v>635</v>
      </c>
      <c r="AB988" s="183" t="s">
        <v>6528</v>
      </c>
      <c r="AC988" s="19" t="s">
        <v>3625</v>
      </c>
      <c r="AD988" s="134">
        <v>4701</v>
      </c>
      <c r="AE988" s="186">
        <v>47.5</v>
      </c>
      <c r="AF988" s="4">
        <v>13359</v>
      </c>
      <c r="AG988" s="1" t="s">
        <v>6539</v>
      </c>
      <c r="AH988" s="1" t="s">
        <v>641</v>
      </c>
      <c r="AI988" s="1" t="s">
        <v>3082</v>
      </c>
      <c r="AJ988" s="1" t="s">
        <v>379</v>
      </c>
    </row>
    <row r="989" spans="1:36" ht="126" customHeight="1" x14ac:dyDescent="0.2">
      <c r="A989" s="123">
        <v>991</v>
      </c>
      <c r="B989" s="3" t="s">
        <v>1792</v>
      </c>
      <c r="C989" s="2" t="s">
        <v>6732</v>
      </c>
      <c r="D989" s="145"/>
      <c r="E989" s="183" t="s">
        <v>6503</v>
      </c>
      <c r="F989" s="168" t="s">
        <v>6498</v>
      </c>
      <c r="G989" s="22">
        <v>5</v>
      </c>
      <c r="H989" s="1" t="s">
        <v>6736</v>
      </c>
      <c r="I989" s="1" t="s">
        <v>6739</v>
      </c>
      <c r="J989" s="1" t="s">
        <v>6541</v>
      </c>
      <c r="K989" s="1" t="s">
        <v>6524</v>
      </c>
      <c r="L989" s="42" t="s">
        <v>2492</v>
      </c>
      <c r="M989" s="48">
        <v>-7</v>
      </c>
      <c r="N989" s="55" t="s">
        <v>1495</v>
      </c>
      <c r="O989" s="1" t="s">
        <v>285</v>
      </c>
      <c r="P989" s="1" t="s">
        <v>6745</v>
      </c>
      <c r="Q989" s="1" t="s">
        <v>6540</v>
      </c>
      <c r="R989" s="1" t="s">
        <v>6742</v>
      </c>
      <c r="S989" s="1" t="s">
        <v>6744</v>
      </c>
      <c r="T989" s="1" t="s">
        <v>632</v>
      </c>
      <c r="U989" s="89">
        <v>1.7</v>
      </c>
      <c r="V989" s="193">
        <f>1.7*0.1125*365</f>
        <v>69.806250000000006</v>
      </c>
      <c r="W989" s="1" t="s">
        <v>505</v>
      </c>
      <c r="X989" s="1" t="s">
        <v>5264</v>
      </c>
      <c r="Y989" s="1" t="s">
        <v>3644</v>
      </c>
      <c r="Z989" s="31" t="s">
        <v>2342</v>
      </c>
      <c r="AA989" s="31" t="s">
        <v>635</v>
      </c>
      <c r="AB989" s="183" t="s">
        <v>6528</v>
      </c>
      <c r="AC989" s="1" t="s">
        <v>6796</v>
      </c>
      <c r="AD989" s="134">
        <v>4701</v>
      </c>
      <c r="AE989" s="186">
        <v>47.5</v>
      </c>
      <c r="AF989" s="4">
        <v>13359</v>
      </c>
      <c r="AG989" s="1" t="s">
        <v>6539</v>
      </c>
      <c r="AH989" s="1" t="s">
        <v>641</v>
      </c>
      <c r="AI989" s="1" t="s">
        <v>3082</v>
      </c>
      <c r="AJ989" s="1" t="s">
        <v>379</v>
      </c>
    </row>
    <row r="990" spans="1:36" ht="126" customHeight="1" x14ac:dyDescent="0.2">
      <c r="A990" s="123">
        <v>992</v>
      </c>
      <c r="B990" s="3" t="s">
        <v>1792</v>
      </c>
      <c r="C990" s="2" t="s">
        <v>6733</v>
      </c>
      <c r="D990" s="145"/>
      <c r="E990" s="183" t="s">
        <v>6504</v>
      </c>
      <c r="F990" s="168" t="s">
        <v>6498</v>
      </c>
      <c r="G990" s="22">
        <v>5</v>
      </c>
      <c r="H990" s="1" t="s">
        <v>6736</v>
      </c>
      <c r="I990" s="1" t="s">
        <v>6739</v>
      </c>
      <c r="J990" s="1" t="s">
        <v>6541</v>
      </c>
      <c r="K990" s="1" t="s">
        <v>6524</v>
      </c>
      <c r="L990" s="42" t="s">
        <v>2492</v>
      </c>
      <c r="M990" s="48">
        <v>-7</v>
      </c>
      <c r="N990" s="55" t="s">
        <v>1495</v>
      </c>
      <c r="O990" s="1" t="s">
        <v>285</v>
      </c>
      <c r="P990" s="1" t="s">
        <v>6745</v>
      </c>
      <c r="Q990" s="1" t="s">
        <v>6540</v>
      </c>
      <c r="R990" s="1" t="s">
        <v>6742</v>
      </c>
      <c r="S990" s="1" t="s">
        <v>6744</v>
      </c>
      <c r="T990" s="1" t="s">
        <v>632</v>
      </c>
      <c r="U990" s="89">
        <v>1.2</v>
      </c>
      <c r="V990" s="193">
        <f>1.2*0.1125*365</f>
        <v>49.275000000000006</v>
      </c>
      <c r="W990" s="1" t="s">
        <v>621</v>
      </c>
      <c r="X990" s="1" t="s">
        <v>5264</v>
      </c>
      <c r="Y990" s="1" t="s">
        <v>3644</v>
      </c>
      <c r="Z990" s="31" t="s">
        <v>2342</v>
      </c>
      <c r="AA990" s="31" t="s">
        <v>635</v>
      </c>
      <c r="AB990" s="183" t="s">
        <v>6528</v>
      </c>
      <c r="AC990" s="1" t="s">
        <v>6796</v>
      </c>
      <c r="AD990" s="134">
        <v>4701</v>
      </c>
      <c r="AE990" s="186">
        <v>47.5</v>
      </c>
      <c r="AF990" s="4">
        <v>13359</v>
      </c>
      <c r="AG990" s="1" t="s">
        <v>6539</v>
      </c>
      <c r="AH990" s="1" t="s">
        <v>641</v>
      </c>
      <c r="AI990" s="1" t="s">
        <v>3082</v>
      </c>
      <c r="AJ990" s="1" t="s">
        <v>379</v>
      </c>
    </row>
    <row r="991" spans="1:36" ht="126" customHeight="1" x14ac:dyDescent="0.2">
      <c r="A991" s="123">
        <v>993</v>
      </c>
      <c r="B991" s="3" t="s">
        <v>1792</v>
      </c>
      <c r="C991" s="2" t="s">
        <v>6491</v>
      </c>
      <c r="D991" s="145"/>
      <c r="E991" s="183" t="s">
        <v>6505</v>
      </c>
      <c r="F991" s="168" t="s">
        <v>6498</v>
      </c>
      <c r="G991" s="22">
        <v>6</v>
      </c>
      <c r="H991" s="1" t="s">
        <v>6736</v>
      </c>
      <c r="I991" s="1" t="s">
        <v>6738</v>
      </c>
      <c r="J991" s="1" t="s">
        <v>6541</v>
      </c>
      <c r="K991" s="1" t="s">
        <v>6523</v>
      </c>
      <c r="L991" s="42" t="s">
        <v>6746</v>
      </c>
      <c r="M991" s="48">
        <v>-5</v>
      </c>
      <c r="N991" s="55" t="s">
        <v>2148</v>
      </c>
      <c r="O991" s="1" t="s">
        <v>285</v>
      </c>
      <c r="P991" s="1" t="s">
        <v>6745</v>
      </c>
      <c r="Q991" s="1" t="s">
        <v>6540</v>
      </c>
      <c r="R991" s="1" t="s">
        <v>6742</v>
      </c>
      <c r="S991" s="1" t="s">
        <v>6744</v>
      </c>
      <c r="T991" s="1" t="s">
        <v>632</v>
      </c>
      <c r="U991" s="89">
        <v>1.7</v>
      </c>
      <c r="V991" s="193">
        <f>1.7*0.1125*365</f>
        <v>69.806250000000006</v>
      </c>
      <c r="W991" s="1" t="s">
        <v>505</v>
      </c>
      <c r="X991" s="1" t="s">
        <v>5264</v>
      </c>
      <c r="Y991" s="1" t="s">
        <v>6515</v>
      </c>
      <c r="Z991" s="31" t="s">
        <v>2342</v>
      </c>
      <c r="AA991" s="31" t="s">
        <v>635</v>
      </c>
      <c r="AB991" s="183" t="s">
        <v>6528</v>
      </c>
      <c r="AC991" s="19" t="s">
        <v>3625</v>
      </c>
      <c r="AD991" s="134">
        <v>4771</v>
      </c>
      <c r="AE991" s="186">
        <v>47.5</v>
      </c>
      <c r="AF991" s="4">
        <v>14441</v>
      </c>
      <c r="AG991" s="1" t="s">
        <v>6539</v>
      </c>
      <c r="AH991" s="1" t="s">
        <v>641</v>
      </c>
      <c r="AI991" s="1" t="s">
        <v>3082</v>
      </c>
      <c r="AJ991" s="1" t="s">
        <v>379</v>
      </c>
    </row>
    <row r="992" spans="1:36" ht="126" customHeight="1" x14ac:dyDescent="0.2">
      <c r="A992" s="123">
        <v>994</v>
      </c>
      <c r="B992" s="3" t="s">
        <v>1792</v>
      </c>
      <c r="C992" s="2" t="s">
        <v>6492</v>
      </c>
      <c r="D992" s="145"/>
      <c r="E992" s="183" t="s">
        <v>6506</v>
      </c>
      <c r="F992" s="168" t="s">
        <v>6498</v>
      </c>
      <c r="G992" s="22">
        <v>6</v>
      </c>
      <c r="H992" s="1" t="s">
        <v>6736</v>
      </c>
      <c r="I992" s="1" t="s">
        <v>6738</v>
      </c>
      <c r="J992" s="1" t="s">
        <v>6541</v>
      </c>
      <c r="K992" s="1" t="s">
        <v>6523</v>
      </c>
      <c r="L992" s="42" t="s">
        <v>6746</v>
      </c>
      <c r="M992" s="48">
        <v>-5</v>
      </c>
      <c r="N992" s="55" t="s">
        <v>2148</v>
      </c>
      <c r="O992" s="1" t="s">
        <v>285</v>
      </c>
      <c r="P992" s="1" t="s">
        <v>6745</v>
      </c>
      <c r="Q992" s="1" t="s">
        <v>6540</v>
      </c>
      <c r="R992" s="1" t="s">
        <v>6742</v>
      </c>
      <c r="S992" s="1" t="s">
        <v>6744</v>
      </c>
      <c r="T992" s="1" t="s">
        <v>632</v>
      </c>
      <c r="U992" s="89">
        <v>1.2</v>
      </c>
      <c r="V992" s="193">
        <f>1.2*0.1125*365</f>
        <v>49.275000000000006</v>
      </c>
      <c r="W992" s="1" t="s">
        <v>621</v>
      </c>
      <c r="X992" s="1" t="s">
        <v>5264</v>
      </c>
      <c r="Y992" s="1" t="s">
        <v>6515</v>
      </c>
      <c r="Z992" s="31" t="s">
        <v>2342</v>
      </c>
      <c r="AA992" s="31" t="s">
        <v>635</v>
      </c>
      <c r="AB992" s="183" t="s">
        <v>6528</v>
      </c>
      <c r="AC992" s="19" t="s">
        <v>3625</v>
      </c>
      <c r="AD992" s="134">
        <v>4771</v>
      </c>
      <c r="AE992" s="186">
        <v>47.5</v>
      </c>
      <c r="AF992" s="4">
        <v>14441</v>
      </c>
      <c r="AG992" s="1" t="s">
        <v>6539</v>
      </c>
      <c r="AH992" s="1" t="s">
        <v>641</v>
      </c>
      <c r="AI992" s="1" t="s">
        <v>3082</v>
      </c>
      <c r="AJ992" s="1" t="s">
        <v>379</v>
      </c>
    </row>
    <row r="993" spans="1:36" ht="126" customHeight="1" x14ac:dyDescent="0.2">
      <c r="A993" s="123">
        <v>995</v>
      </c>
      <c r="B993" s="3" t="s">
        <v>1792</v>
      </c>
      <c r="C993" s="2" t="s">
        <v>6734</v>
      </c>
      <c r="D993" s="145"/>
      <c r="E993" s="183" t="s">
        <v>6507</v>
      </c>
      <c r="F993" s="168" t="s">
        <v>6498</v>
      </c>
      <c r="G993" s="22">
        <v>6</v>
      </c>
      <c r="H993" s="1" t="s">
        <v>6736</v>
      </c>
      <c r="I993" s="1" t="s">
        <v>6739</v>
      </c>
      <c r="J993" s="1" t="s">
        <v>6541</v>
      </c>
      <c r="K993" s="1" t="s">
        <v>6524</v>
      </c>
      <c r="L993" s="42" t="s">
        <v>2492</v>
      </c>
      <c r="M993" s="48">
        <v>-7</v>
      </c>
      <c r="N993" s="55" t="s">
        <v>1495</v>
      </c>
      <c r="O993" s="1" t="s">
        <v>285</v>
      </c>
      <c r="P993" s="1" t="s">
        <v>6745</v>
      </c>
      <c r="Q993" s="1" t="s">
        <v>6540</v>
      </c>
      <c r="R993" s="1" t="s">
        <v>6742</v>
      </c>
      <c r="S993" s="1" t="s">
        <v>6744</v>
      </c>
      <c r="T993" s="1" t="s">
        <v>632</v>
      </c>
      <c r="U993" s="89">
        <v>1.7</v>
      </c>
      <c r="V993" s="193">
        <f>1.7*0.1125*365</f>
        <v>69.806250000000006</v>
      </c>
      <c r="W993" s="1" t="s">
        <v>505</v>
      </c>
      <c r="X993" s="1" t="s">
        <v>5264</v>
      </c>
      <c r="Y993" s="1" t="s">
        <v>3650</v>
      </c>
      <c r="Z993" s="31" t="s">
        <v>2342</v>
      </c>
      <c r="AA993" s="31" t="s">
        <v>635</v>
      </c>
      <c r="AB993" s="183" t="s">
        <v>6528</v>
      </c>
      <c r="AC993" s="19" t="s">
        <v>3625</v>
      </c>
      <c r="AD993" s="134">
        <v>4771</v>
      </c>
      <c r="AE993" s="186">
        <v>47.5</v>
      </c>
      <c r="AF993" s="4">
        <v>14441</v>
      </c>
      <c r="AG993" s="1" t="s">
        <v>6539</v>
      </c>
      <c r="AH993" s="1" t="s">
        <v>641</v>
      </c>
      <c r="AI993" s="1" t="s">
        <v>3082</v>
      </c>
      <c r="AJ993" s="1" t="s">
        <v>379</v>
      </c>
    </row>
    <row r="994" spans="1:36" ht="126" customHeight="1" x14ac:dyDescent="0.2">
      <c r="A994" s="123">
        <v>996</v>
      </c>
      <c r="B994" s="3" t="s">
        <v>1792</v>
      </c>
      <c r="C994" s="2" t="s">
        <v>6735</v>
      </c>
      <c r="D994" s="145"/>
      <c r="E994" s="183" t="s">
        <v>6508</v>
      </c>
      <c r="F994" s="168" t="s">
        <v>6498</v>
      </c>
      <c r="G994" s="22">
        <v>6</v>
      </c>
      <c r="H994" s="1" t="s">
        <v>6736</v>
      </c>
      <c r="I994" s="1" t="s">
        <v>6739</v>
      </c>
      <c r="J994" s="1" t="s">
        <v>6541</v>
      </c>
      <c r="K994" s="1" t="s">
        <v>6524</v>
      </c>
      <c r="L994" s="42" t="s">
        <v>2492</v>
      </c>
      <c r="M994" s="48">
        <v>-7</v>
      </c>
      <c r="N994" s="55" t="s">
        <v>1495</v>
      </c>
      <c r="O994" s="1" t="s">
        <v>285</v>
      </c>
      <c r="P994" s="1" t="s">
        <v>6745</v>
      </c>
      <c r="Q994" s="1" t="s">
        <v>6540</v>
      </c>
      <c r="R994" s="1" t="s">
        <v>6742</v>
      </c>
      <c r="S994" s="1" t="s">
        <v>6744</v>
      </c>
      <c r="T994" s="1" t="s">
        <v>632</v>
      </c>
      <c r="U994" s="89">
        <v>1.2</v>
      </c>
      <c r="V994" s="193">
        <f>1.2*0.1125*365</f>
        <v>49.275000000000006</v>
      </c>
      <c r="W994" s="1" t="s">
        <v>621</v>
      </c>
      <c r="X994" s="1" t="s">
        <v>5264</v>
      </c>
      <c r="Y994" s="1" t="s">
        <v>3650</v>
      </c>
      <c r="Z994" s="31" t="s">
        <v>2342</v>
      </c>
      <c r="AA994" s="31" t="s">
        <v>635</v>
      </c>
      <c r="AB994" s="183" t="s">
        <v>6528</v>
      </c>
      <c r="AC994" s="19" t="s">
        <v>3625</v>
      </c>
      <c r="AD994" s="134">
        <v>4771</v>
      </c>
      <c r="AE994" s="186">
        <v>47.5</v>
      </c>
      <c r="AF994" s="4">
        <v>14441</v>
      </c>
      <c r="AG994" s="1" t="s">
        <v>6539</v>
      </c>
      <c r="AH994" s="1" t="s">
        <v>641</v>
      </c>
      <c r="AI994" s="1" t="s">
        <v>3082</v>
      </c>
      <c r="AJ994" s="1" t="s">
        <v>379</v>
      </c>
    </row>
    <row r="995" spans="1:36" ht="126" customHeight="1" x14ac:dyDescent="0.2">
      <c r="A995" s="123">
        <v>997</v>
      </c>
      <c r="B995" s="3" t="s">
        <v>1792</v>
      </c>
      <c r="C995" s="2" t="s">
        <v>6493</v>
      </c>
      <c r="D995" s="145"/>
      <c r="E995" s="183" t="s">
        <v>6509</v>
      </c>
      <c r="F995" s="168" t="s">
        <v>6498</v>
      </c>
      <c r="G995" s="22">
        <v>8</v>
      </c>
      <c r="H995" s="1" t="s">
        <v>6736</v>
      </c>
      <c r="I995" s="1" t="s">
        <v>6739</v>
      </c>
      <c r="J995" s="1" t="s">
        <v>6541</v>
      </c>
      <c r="K995" s="1" t="s">
        <v>6524</v>
      </c>
      <c r="L995" s="42" t="s">
        <v>2492</v>
      </c>
      <c r="M995" s="48">
        <v>-7</v>
      </c>
      <c r="N995" s="55" t="s">
        <v>1495</v>
      </c>
      <c r="O995" s="1" t="s">
        <v>285</v>
      </c>
      <c r="P995" s="1" t="s">
        <v>6745</v>
      </c>
      <c r="Q995" s="1" t="s">
        <v>6540</v>
      </c>
      <c r="R995" s="1" t="s">
        <v>6742</v>
      </c>
      <c r="S995" s="1" t="s">
        <v>6744</v>
      </c>
      <c r="T995" s="1" t="s">
        <v>632</v>
      </c>
      <c r="U995" s="89" t="s">
        <v>6530</v>
      </c>
      <c r="V995" s="193" t="s">
        <v>6534</v>
      </c>
      <c r="W995" s="1" t="s">
        <v>6520</v>
      </c>
      <c r="X995" s="1" t="s">
        <v>5264</v>
      </c>
      <c r="Y995" s="1" t="s">
        <v>6515</v>
      </c>
      <c r="Z995" s="31" t="s">
        <v>2342</v>
      </c>
      <c r="AA995" s="31" t="s">
        <v>635</v>
      </c>
      <c r="AB995" s="183" t="s">
        <v>6528</v>
      </c>
      <c r="AC995" s="19" t="s">
        <v>3625</v>
      </c>
      <c r="AD995" s="134">
        <v>6545</v>
      </c>
      <c r="AE995" s="186">
        <v>47.5</v>
      </c>
      <c r="AF995" s="4">
        <v>18873</v>
      </c>
      <c r="AG995" s="1" t="s">
        <v>6539</v>
      </c>
      <c r="AH995" s="1" t="s">
        <v>641</v>
      </c>
      <c r="AI995" s="1" t="s">
        <v>3082</v>
      </c>
      <c r="AJ995" s="1" t="s">
        <v>379</v>
      </c>
    </row>
    <row r="996" spans="1:36" ht="126" customHeight="1" x14ac:dyDescent="0.2">
      <c r="A996" s="123">
        <v>998</v>
      </c>
      <c r="B996" s="3" t="s">
        <v>1792</v>
      </c>
      <c r="C996" s="2" t="s">
        <v>6494</v>
      </c>
      <c r="D996" s="145"/>
      <c r="E996" s="183" t="s">
        <v>6510</v>
      </c>
      <c r="F996" s="168" t="s">
        <v>6498</v>
      </c>
      <c r="G996" s="22">
        <v>10</v>
      </c>
      <c r="H996" s="1" t="s">
        <v>6736</v>
      </c>
      <c r="I996" s="1" t="s">
        <v>6740</v>
      </c>
      <c r="J996" s="1" t="s">
        <v>6541</v>
      </c>
      <c r="K996" s="1" t="s">
        <v>6525</v>
      </c>
      <c r="L996" s="42" t="s">
        <v>2285</v>
      </c>
      <c r="M996" s="48">
        <v>-7</v>
      </c>
      <c r="N996" s="55" t="s">
        <v>6517</v>
      </c>
      <c r="O996" s="1" t="s">
        <v>285</v>
      </c>
      <c r="P996" s="1" t="s">
        <v>6745</v>
      </c>
      <c r="Q996" s="1" t="s">
        <v>6540</v>
      </c>
      <c r="R996" s="1" t="s">
        <v>6742</v>
      </c>
      <c r="S996" s="1" t="s">
        <v>6744</v>
      </c>
      <c r="T996" s="1" t="s">
        <v>632</v>
      </c>
      <c r="U996" s="89" t="s">
        <v>6531</v>
      </c>
      <c r="V996" s="193" t="s">
        <v>6535</v>
      </c>
      <c r="W996" s="1" t="s">
        <v>6521</v>
      </c>
      <c r="X996" s="1" t="s">
        <v>5264</v>
      </c>
      <c r="Y996" s="1" t="s">
        <v>6515</v>
      </c>
      <c r="Z996" s="31" t="s">
        <v>2342</v>
      </c>
      <c r="AA996" s="31" t="s">
        <v>635</v>
      </c>
      <c r="AB996" s="183" t="s">
        <v>6528</v>
      </c>
      <c r="AC996" s="19" t="s">
        <v>3625</v>
      </c>
      <c r="AD996" s="134">
        <v>7027</v>
      </c>
      <c r="AE996" s="186">
        <v>47.5</v>
      </c>
      <c r="AF996" s="4">
        <v>22129</v>
      </c>
      <c r="AG996" s="1" t="s">
        <v>6539</v>
      </c>
      <c r="AH996" s="1" t="s">
        <v>641</v>
      </c>
      <c r="AI996" s="1" t="s">
        <v>3082</v>
      </c>
      <c r="AJ996" s="1" t="s">
        <v>379</v>
      </c>
    </row>
    <row r="997" spans="1:36" ht="126" customHeight="1" x14ac:dyDescent="0.2">
      <c r="A997" s="123">
        <v>999</v>
      </c>
      <c r="B997" s="3" t="s">
        <v>1792</v>
      </c>
      <c r="C997" s="2" t="s">
        <v>6495</v>
      </c>
      <c r="D997" s="145"/>
      <c r="E997" s="183" t="s">
        <v>6511</v>
      </c>
      <c r="F997" s="168" t="s">
        <v>6498</v>
      </c>
      <c r="G997" s="22">
        <v>12</v>
      </c>
      <c r="H997" s="1" t="s">
        <v>6736</v>
      </c>
      <c r="I997" s="1" t="s">
        <v>6741</v>
      </c>
      <c r="J997" s="1" t="s">
        <v>6541</v>
      </c>
      <c r="K997" s="1" t="s">
        <v>6526</v>
      </c>
      <c r="L997" s="42" t="s">
        <v>6747</v>
      </c>
      <c r="M997" s="48">
        <v>-7</v>
      </c>
      <c r="N997" s="55" t="s">
        <v>6518</v>
      </c>
      <c r="O997" s="1" t="s">
        <v>285</v>
      </c>
      <c r="P997" s="1" t="s">
        <v>6745</v>
      </c>
      <c r="Q997" s="1" t="s">
        <v>6540</v>
      </c>
      <c r="R997" s="1" t="s">
        <v>6742</v>
      </c>
      <c r="S997" s="1" t="s">
        <v>6744</v>
      </c>
      <c r="T997" s="1" t="s">
        <v>632</v>
      </c>
      <c r="U997" s="89" t="s">
        <v>6532</v>
      </c>
      <c r="V997" s="193" t="s">
        <v>6536</v>
      </c>
      <c r="W997" s="1" t="s">
        <v>1484</v>
      </c>
      <c r="X997" s="1" t="s">
        <v>5264</v>
      </c>
      <c r="Y997" s="1" t="s">
        <v>6515</v>
      </c>
      <c r="Z997" s="31" t="s">
        <v>2342</v>
      </c>
      <c r="AA997" s="31" t="s">
        <v>635</v>
      </c>
      <c r="AB997" s="183" t="s">
        <v>6528</v>
      </c>
      <c r="AC997" s="19" t="s">
        <v>3625</v>
      </c>
      <c r="AD997" s="134">
        <v>7027</v>
      </c>
      <c r="AE997" s="186">
        <v>47.5</v>
      </c>
      <c r="AF997" s="4">
        <v>22129</v>
      </c>
      <c r="AG997" s="1" t="s">
        <v>6539</v>
      </c>
      <c r="AH997" s="1" t="s">
        <v>641</v>
      </c>
      <c r="AI997" s="1" t="s">
        <v>3082</v>
      </c>
      <c r="AJ997" s="1" t="s">
        <v>379</v>
      </c>
    </row>
    <row r="998" spans="1:36" ht="126" customHeight="1" x14ac:dyDescent="0.2">
      <c r="A998" s="123">
        <v>1000</v>
      </c>
      <c r="B998" s="3" t="s">
        <v>1792</v>
      </c>
      <c r="C998" s="2" t="s">
        <v>6496</v>
      </c>
      <c r="D998" s="145"/>
      <c r="E998" s="183" t="s">
        <v>6512</v>
      </c>
      <c r="F998" s="168" t="s">
        <v>6498</v>
      </c>
      <c r="G998" s="22">
        <v>8</v>
      </c>
      <c r="H998" s="1" t="s">
        <v>6736</v>
      </c>
      <c r="I998" s="1" t="s">
        <v>6743</v>
      </c>
      <c r="J998" s="1" t="s">
        <v>350</v>
      </c>
      <c r="K998" s="1" t="s">
        <v>6527</v>
      </c>
      <c r="L998" s="42" t="s">
        <v>2443</v>
      </c>
      <c r="M998" s="48">
        <v>-7</v>
      </c>
      <c r="N998" s="55" t="s">
        <v>357</v>
      </c>
      <c r="O998" s="1" t="s">
        <v>285</v>
      </c>
      <c r="P998" s="1" t="s">
        <v>6745</v>
      </c>
      <c r="Q998" s="1" t="s">
        <v>6540</v>
      </c>
      <c r="R998" s="1" t="s">
        <v>6742</v>
      </c>
      <c r="S998" s="1" t="s">
        <v>6744</v>
      </c>
      <c r="T998" s="1" t="s">
        <v>632</v>
      </c>
      <c r="U998" s="89" t="s">
        <v>6533</v>
      </c>
      <c r="V998" s="193" t="s">
        <v>6537</v>
      </c>
      <c r="W998" s="1" t="s">
        <v>6520</v>
      </c>
      <c r="X998" s="1" t="s">
        <v>5264</v>
      </c>
      <c r="Y998" s="1" t="s">
        <v>6515</v>
      </c>
      <c r="Z998" s="31" t="s">
        <v>2342</v>
      </c>
      <c r="AA998" s="31" t="s">
        <v>2344</v>
      </c>
      <c r="AB998" s="183" t="s">
        <v>6528</v>
      </c>
      <c r="AC998" s="19" t="s">
        <v>3625</v>
      </c>
      <c r="AD998" s="134">
        <v>6545</v>
      </c>
      <c r="AE998" s="186">
        <v>47.5</v>
      </c>
      <c r="AF998" s="4">
        <v>18873</v>
      </c>
      <c r="AG998" s="1" t="s">
        <v>6539</v>
      </c>
      <c r="AH998" s="1" t="s">
        <v>174</v>
      </c>
      <c r="AI998" s="1" t="s">
        <v>3082</v>
      </c>
      <c r="AJ998" s="1" t="s">
        <v>379</v>
      </c>
    </row>
    <row r="999" spans="1:36" ht="126" customHeight="1" x14ac:dyDescent="0.2">
      <c r="A999" s="123">
        <v>1001</v>
      </c>
      <c r="B999" s="3" t="s">
        <v>1792</v>
      </c>
      <c r="C999" s="2" t="s">
        <v>6497</v>
      </c>
      <c r="D999" s="145"/>
      <c r="E999" s="183" t="s">
        <v>6513</v>
      </c>
      <c r="F999" s="168" t="s">
        <v>6498</v>
      </c>
      <c r="G999" s="22">
        <v>9</v>
      </c>
      <c r="H999" s="1" t="s">
        <v>6736</v>
      </c>
      <c r="I999" s="1" t="s">
        <v>6743</v>
      </c>
      <c r="J999" s="1" t="s">
        <v>350</v>
      </c>
      <c r="K999" s="1" t="s">
        <v>6527</v>
      </c>
      <c r="L999" s="42" t="s">
        <v>2443</v>
      </c>
      <c r="M999" s="48">
        <v>-7</v>
      </c>
      <c r="N999" s="55" t="s">
        <v>357</v>
      </c>
      <c r="O999" s="1" t="s">
        <v>285</v>
      </c>
      <c r="P999" s="1" t="s">
        <v>6745</v>
      </c>
      <c r="Q999" s="1" t="s">
        <v>6540</v>
      </c>
      <c r="R999" s="1" t="s">
        <v>6742</v>
      </c>
      <c r="S999" s="1" t="s">
        <v>6744</v>
      </c>
      <c r="T999" s="1" t="s">
        <v>632</v>
      </c>
      <c r="U999" s="89" t="s">
        <v>6531</v>
      </c>
      <c r="V999" s="193" t="s">
        <v>6538</v>
      </c>
      <c r="W999" s="1" t="s">
        <v>6521</v>
      </c>
      <c r="X999" s="1" t="s">
        <v>5264</v>
      </c>
      <c r="Y999" s="1" t="s">
        <v>6515</v>
      </c>
      <c r="Z999" s="31" t="s">
        <v>2342</v>
      </c>
      <c r="AA999" s="31" t="s">
        <v>2344</v>
      </c>
      <c r="AB999" s="183" t="s">
        <v>6528</v>
      </c>
      <c r="AC999" s="19" t="s">
        <v>3625</v>
      </c>
      <c r="AD999" s="134">
        <v>6545</v>
      </c>
      <c r="AE999" s="186">
        <v>47.5</v>
      </c>
      <c r="AF999" s="4">
        <v>18873</v>
      </c>
      <c r="AG999" s="1" t="s">
        <v>6539</v>
      </c>
      <c r="AH999" s="1" t="s">
        <v>174</v>
      </c>
      <c r="AI999" s="1" t="s">
        <v>3082</v>
      </c>
      <c r="AJ999" s="1" t="s">
        <v>379</v>
      </c>
    </row>
    <row r="1000" spans="1:36" ht="126" customHeight="1" x14ac:dyDescent="0.2">
      <c r="A1000" s="124">
        <v>1002</v>
      </c>
      <c r="B1000" s="3" t="s">
        <v>1011</v>
      </c>
      <c r="C1000" s="2" t="s">
        <v>6574</v>
      </c>
      <c r="D1000" s="145"/>
      <c r="E1000" s="106" t="s">
        <v>6568</v>
      </c>
      <c r="F1000" s="171" t="s">
        <v>7042</v>
      </c>
      <c r="G1000" s="22">
        <v>17</v>
      </c>
      <c r="H1000" s="1" t="s">
        <v>1114</v>
      </c>
      <c r="I1000" s="1" t="s">
        <v>6580</v>
      </c>
      <c r="J1000" s="1" t="s">
        <v>1115</v>
      </c>
      <c r="K1000" s="1" t="s">
        <v>6846</v>
      </c>
      <c r="L1000" s="42" t="s">
        <v>2724</v>
      </c>
      <c r="M1000" s="48">
        <v>-20</v>
      </c>
      <c r="N1000" s="55">
        <v>320</v>
      </c>
      <c r="O1000" s="1" t="s">
        <v>285</v>
      </c>
      <c r="P1000" s="1" t="s">
        <v>1720</v>
      </c>
      <c r="Q1000" s="1" t="s">
        <v>6707</v>
      </c>
      <c r="R1000" s="1" t="s">
        <v>1723</v>
      </c>
      <c r="S1000" s="1" t="s">
        <v>1069</v>
      </c>
      <c r="T1000" s="1" t="s">
        <v>632</v>
      </c>
      <c r="U1000" s="89" t="s">
        <v>6586</v>
      </c>
      <c r="V1000" s="1" t="s">
        <v>2043</v>
      </c>
      <c r="W1000" s="1" t="s">
        <v>6583</v>
      </c>
      <c r="X1000" s="1" t="s">
        <v>5264</v>
      </c>
      <c r="Y1000" s="1" t="s">
        <v>3921</v>
      </c>
      <c r="Z1000" s="31" t="s">
        <v>634</v>
      </c>
      <c r="AA1000" s="31" t="s">
        <v>635</v>
      </c>
      <c r="AB1000" s="106" t="s">
        <v>6845</v>
      </c>
      <c r="AC1000" s="19" t="s">
        <v>3625</v>
      </c>
      <c r="AD1000" s="134">
        <v>7450</v>
      </c>
      <c r="AE1000" s="4" t="s">
        <v>6587</v>
      </c>
      <c r="AF1000" s="4">
        <v>21513</v>
      </c>
      <c r="AG1000" s="1" t="s">
        <v>54</v>
      </c>
      <c r="AH1000" s="17" t="s">
        <v>174</v>
      </c>
      <c r="AI1000" s="1" t="s">
        <v>3082</v>
      </c>
      <c r="AJ1000" s="1" t="s">
        <v>379</v>
      </c>
    </row>
    <row r="1001" spans="1:36" ht="126" customHeight="1" x14ac:dyDescent="0.2">
      <c r="A1001" s="123">
        <v>1003</v>
      </c>
      <c r="B1001" s="3" t="s">
        <v>6609</v>
      </c>
      <c r="C1001" s="2" t="s">
        <v>6610</v>
      </c>
      <c r="D1001" s="67"/>
      <c r="E1001" s="192" t="s">
        <v>6616</v>
      </c>
      <c r="F1001" s="1" t="s">
        <v>6622</v>
      </c>
      <c r="G1001" s="22">
        <v>8</v>
      </c>
      <c r="H1001" s="1" t="s">
        <v>1161</v>
      </c>
      <c r="I1001" s="1" t="s">
        <v>6724</v>
      </c>
      <c r="J1001" s="1" t="s">
        <v>5258</v>
      </c>
      <c r="K1001" s="1" t="s">
        <v>6635</v>
      </c>
      <c r="L1001" s="42" t="s">
        <v>6639</v>
      </c>
      <c r="M1001" s="48" t="s">
        <v>6730</v>
      </c>
      <c r="N1001" s="55" t="s">
        <v>6638</v>
      </c>
      <c r="O1001" s="1" t="s">
        <v>6644</v>
      </c>
      <c r="P1001" s="1" t="s">
        <v>2370</v>
      </c>
      <c r="Q1001" s="1" t="s">
        <v>2370</v>
      </c>
      <c r="R1001" s="1" t="s">
        <v>6623</v>
      </c>
      <c r="S1001" s="1" t="s">
        <v>2370</v>
      </c>
      <c r="T1001" s="1" t="s">
        <v>2370</v>
      </c>
      <c r="U1001" s="1" t="s">
        <v>2370</v>
      </c>
      <c r="V1001" s="1" t="s">
        <v>2370</v>
      </c>
      <c r="W1001" s="1" t="s">
        <v>2370</v>
      </c>
      <c r="X1001" s="1" t="s">
        <v>6476</v>
      </c>
      <c r="Y1001" s="1" t="s">
        <v>1291</v>
      </c>
      <c r="Z1001" s="31" t="s">
        <v>6625</v>
      </c>
      <c r="AA1001" s="31" t="s">
        <v>635</v>
      </c>
      <c r="AB1001" s="183" t="s">
        <v>6626</v>
      </c>
      <c r="AC1001" s="1" t="s">
        <v>1132</v>
      </c>
      <c r="AD1001" s="134">
        <v>6678</v>
      </c>
      <c r="AE1001" s="1" t="s">
        <v>423</v>
      </c>
      <c r="AF1001" s="4" t="s">
        <v>6629</v>
      </c>
      <c r="AG1001" s="168" t="s">
        <v>6721</v>
      </c>
      <c r="AH1001" s="1" t="s">
        <v>6722</v>
      </c>
      <c r="AI1001" s="238" t="s">
        <v>2207</v>
      </c>
      <c r="AJ1001" s="251">
        <v>45688</v>
      </c>
    </row>
    <row r="1002" spans="1:36" ht="126" customHeight="1" x14ac:dyDescent="0.2">
      <c r="A1002" s="123">
        <v>1004</v>
      </c>
      <c r="B1002" s="3" t="s">
        <v>6609</v>
      </c>
      <c r="C1002" s="2" t="s">
        <v>6611</v>
      </c>
      <c r="D1002" s="67"/>
      <c r="E1002" s="192" t="s">
        <v>6617</v>
      </c>
      <c r="F1002" s="1" t="s">
        <v>6622</v>
      </c>
      <c r="G1002" s="22">
        <v>10</v>
      </c>
      <c r="H1002" s="1" t="s">
        <v>1161</v>
      </c>
      <c r="I1002" s="1" t="s">
        <v>6725</v>
      </c>
      <c r="J1002" s="1" t="s">
        <v>5258</v>
      </c>
      <c r="K1002" s="1" t="s">
        <v>6635</v>
      </c>
      <c r="L1002" s="42" t="s">
        <v>6639</v>
      </c>
      <c r="M1002" s="48" t="s">
        <v>6730</v>
      </c>
      <c r="N1002" s="55" t="s">
        <v>6638</v>
      </c>
      <c r="O1002" s="1" t="s">
        <v>6644</v>
      </c>
      <c r="P1002" s="1" t="s">
        <v>2370</v>
      </c>
      <c r="Q1002" s="1" t="s">
        <v>2370</v>
      </c>
      <c r="R1002" s="1" t="s">
        <v>6623</v>
      </c>
      <c r="S1002" s="1" t="s">
        <v>2370</v>
      </c>
      <c r="T1002" s="1" t="s">
        <v>2370</v>
      </c>
      <c r="U1002" s="1" t="s">
        <v>2370</v>
      </c>
      <c r="V1002" s="1" t="s">
        <v>2370</v>
      </c>
      <c r="W1002" s="1" t="s">
        <v>2370</v>
      </c>
      <c r="X1002" s="1" t="s">
        <v>6476</v>
      </c>
      <c r="Y1002" s="1" t="s">
        <v>1291</v>
      </c>
      <c r="Z1002" s="31" t="s">
        <v>6625</v>
      </c>
      <c r="AA1002" s="31" t="s">
        <v>635</v>
      </c>
      <c r="AB1002" s="183" t="s">
        <v>6626</v>
      </c>
      <c r="AC1002" s="1" t="s">
        <v>1132</v>
      </c>
      <c r="AD1002" s="134">
        <v>7078</v>
      </c>
      <c r="AE1002" s="1" t="s">
        <v>423</v>
      </c>
      <c r="AF1002" s="4" t="s">
        <v>6630</v>
      </c>
      <c r="AG1002" s="168" t="s">
        <v>6721</v>
      </c>
      <c r="AH1002" s="1" t="s">
        <v>6722</v>
      </c>
      <c r="AI1002" s="238" t="s">
        <v>2207</v>
      </c>
      <c r="AJ1002" s="251">
        <v>45688</v>
      </c>
    </row>
    <row r="1003" spans="1:36" ht="126" customHeight="1" x14ac:dyDescent="0.2">
      <c r="A1003" s="123">
        <v>1005</v>
      </c>
      <c r="B1003" s="3" t="s">
        <v>6609</v>
      </c>
      <c r="C1003" s="2" t="s">
        <v>6612</v>
      </c>
      <c r="D1003" s="67"/>
      <c r="E1003" s="192" t="s">
        <v>6618</v>
      </c>
      <c r="F1003" s="1" t="s">
        <v>6622</v>
      </c>
      <c r="G1003" s="22">
        <v>12</v>
      </c>
      <c r="H1003" s="1" t="s">
        <v>1161</v>
      </c>
      <c r="I1003" s="1" t="s">
        <v>6726</v>
      </c>
      <c r="J1003" s="1" t="s">
        <v>5258</v>
      </c>
      <c r="K1003" s="1" t="s">
        <v>6636</v>
      </c>
      <c r="L1003" s="42" t="s">
        <v>1876</v>
      </c>
      <c r="M1003" s="48" t="s">
        <v>6730</v>
      </c>
      <c r="N1003" s="55" t="s">
        <v>6641</v>
      </c>
      <c r="O1003" s="1" t="s">
        <v>6644</v>
      </c>
      <c r="P1003" s="1" t="s">
        <v>2370</v>
      </c>
      <c r="Q1003" s="1" t="s">
        <v>2370</v>
      </c>
      <c r="R1003" s="1" t="s">
        <v>6623</v>
      </c>
      <c r="S1003" s="1" t="s">
        <v>2370</v>
      </c>
      <c r="T1003" s="1" t="s">
        <v>2370</v>
      </c>
      <c r="U1003" s="1" t="s">
        <v>2370</v>
      </c>
      <c r="V1003" s="1" t="s">
        <v>2370</v>
      </c>
      <c r="W1003" s="1" t="s">
        <v>2370</v>
      </c>
      <c r="X1003" s="1" t="s">
        <v>6476</v>
      </c>
      <c r="Y1003" s="1" t="s">
        <v>6624</v>
      </c>
      <c r="Z1003" s="31" t="s">
        <v>6625</v>
      </c>
      <c r="AA1003" s="31" t="s">
        <v>635</v>
      </c>
      <c r="AB1003" s="183" t="s">
        <v>6626</v>
      </c>
      <c r="AC1003" s="1" t="s">
        <v>1132</v>
      </c>
      <c r="AD1003" s="134">
        <v>7398</v>
      </c>
      <c r="AE1003" s="1" t="s">
        <v>6627</v>
      </c>
      <c r="AF1003" s="4" t="s">
        <v>6631</v>
      </c>
      <c r="AG1003" s="168" t="s">
        <v>6721</v>
      </c>
      <c r="AH1003" s="1" t="s">
        <v>6722</v>
      </c>
      <c r="AI1003" s="238" t="s">
        <v>2207</v>
      </c>
      <c r="AJ1003" s="251">
        <v>45688</v>
      </c>
    </row>
    <row r="1004" spans="1:36" ht="126" customHeight="1" x14ac:dyDescent="0.2">
      <c r="A1004" s="123">
        <v>1006</v>
      </c>
      <c r="B1004" s="3" t="s">
        <v>6609</v>
      </c>
      <c r="C1004" s="2" t="s">
        <v>6613</v>
      </c>
      <c r="D1004" s="67"/>
      <c r="E1004" s="192" t="s">
        <v>6619</v>
      </c>
      <c r="F1004" s="1" t="s">
        <v>6622</v>
      </c>
      <c r="G1004" s="22">
        <v>14</v>
      </c>
      <c r="H1004" s="1" t="s">
        <v>1161</v>
      </c>
      <c r="I1004" s="1" t="s">
        <v>6727</v>
      </c>
      <c r="J1004" s="1" t="s">
        <v>5258</v>
      </c>
      <c r="K1004" s="1" t="s">
        <v>6636</v>
      </c>
      <c r="L1004" s="42" t="s">
        <v>1876</v>
      </c>
      <c r="M1004" s="48" t="s">
        <v>6730</v>
      </c>
      <c r="N1004" s="55" t="s">
        <v>6641</v>
      </c>
      <c r="O1004" s="1" t="s">
        <v>6644</v>
      </c>
      <c r="P1004" s="1" t="s">
        <v>2370</v>
      </c>
      <c r="Q1004" s="1" t="s">
        <v>2370</v>
      </c>
      <c r="R1004" s="1" t="s">
        <v>6623</v>
      </c>
      <c r="S1004" s="1" t="s">
        <v>2370</v>
      </c>
      <c r="T1004" s="1" t="s">
        <v>2370</v>
      </c>
      <c r="U1004" s="1" t="s">
        <v>2370</v>
      </c>
      <c r="V1004" s="1" t="s">
        <v>2370</v>
      </c>
      <c r="W1004" s="1" t="s">
        <v>2370</v>
      </c>
      <c r="X1004" s="1" t="s">
        <v>6476</v>
      </c>
      <c r="Y1004" s="1" t="s">
        <v>1588</v>
      </c>
      <c r="Z1004" s="31" t="s">
        <v>6625</v>
      </c>
      <c r="AA1004" s="31" t="s">
        <v>635</v>
      </c>
      <c r="AB1004" s="183" t="s">
        <v>6626</v>
      </c>
      <c r="AC1004" s="1" t="s">
        <v>1132</v>
      </c>
      <c r="AD1004" s="134">
        <v>9082</v>
      </c>
      <c r="AE1004" s="1" t="s">
        <v>6627</v>
      </c>
      <c r="AF1004" s="4" t="s">
        <v>6632</v>
      </c>
      <c r="AG1004" s="168" t="s">
        <v>6721</v>
      </c>
      <c r="AH1004" s="1" t="s">
        <v>6722</v>
      </c>
      <c r="AI1004" s="238" t="s">
        <v>2207</v>
      </c>
      <c r="AJ1004" s="251">
        <v>45688</v>
      </c>
    </row>
    <row r="1005" spans="1:36" ht="126" customHeight="1" x14ac:dyDescent="0.2">
      <c r="A1005" s="123">
        <v>1007</v>
      </c>
      <c r="B1005" s="3" t="s">
        <v>6609</v>
      </c>
      <c r="C1005" s="2" t="s">
        <v>6614</v>
      </c>
      <c r="D1005" s="67"/>
      <c r="E1005" s="192" t="s">
        <v>6620</v>
      </c>
      <c r="F1005" s="1" t="s">
        <v>6622</v>
      </c>
      <c r="G1005" s="22">
        <v>17</v>
      </c>
      <c r="H1005" s="1" t="s">
        <v>1161</v>
      </c>
      <c r="I1005" s="1" t="s">
        <v>6728</v>
      </c>
      <c r="J1005" s="1" t="s">
        <v>5258</v>
      </c>
      <c r="K1005" s="1" t="s">
        <v>6637</v>
      </c>
      <c r="L1005" s="42" t="s">
        <v>6640</v>
      </c>
      <c r="M1005" s="48" t="s">
        <v>6731</v>
      </c>
      <c r="N1005" s="55" t="s">
        <v>6642</v>
      </c>
      <c r="O1005" s="1" t="s">
        <v>6643</v>
      </c>
      <c r="P1005" s="1" t="s">
        <v>2370</v>
      </c>
      <c r="Q1005" s="1" t="s">
        <v>2370</v>
      </c>
      <c r="R1005" s="1" t="s">
        <v>6623</v>
      </c>
      <c r="S1005" s="1" t="s">
        <v>2370</v>
      </c>
      <c r="T1005" s="1" t="s">
        <v>2370</v>
      </c>
      <c r="U1005" s="1" t="s">
        <v>2370</v>
      </c>
      <c r="V1005" s="1" t="s">
        <v>2370</v>
      </c>
      <c r="W1005" s="1" t="s">
        <v>2370</v>
      </c>
      <c r="X1005" s="1" t="s">
        <v>6476</v>
      </c>
      <c r="Y1005" s="1" t="s">
        <v>804</v>
      </c>
      <c r="Z1005" s="31" t="s">
        <v>6625</v>
      </c>
      <c r="AA1005" s="31" t="s">
        <v>635</v>
      </c>
      <c r="AB1005" s="183" t="s">
        <v>6626</v>
      </c>
      <c r="AC1005" s="1" t="s">
        <v>1132</v>
      </c>
      <c r="AD1005" s="134">
        <v>10385</v>
      </c>
      <c r="AE1005" s="1" t="s">
        <v>6627</v>
      </c>
      <c r="AF1005" s="4" t="s">
        <v>6633</v>
      </c>
      <c r="AG1005" s="168" t="s">
        <v>6721</v>
      </c>
      <c r="AH1005" s="1" t="s">
        <v>6722</v>
      </c>
      <c r="AI1005" s="238" t="s">
        <v>2207</v>
      </c>
      <c r="AJ1005" s="251">
        <v>45688</v>
      </c>
    </row>
    <row r="1006" spans="1:36" ht="126" customHeight="1" x14ac:dyDescent="0.2">
      <c r="A1006" s="123">
        <v>1008</v>
      </c>
      <c r="B1006" s="3" t="s">
        <v>6609</v>
      </c>
      <c r="C1006" s="2" t="s">
        <v>6615</v>
      </c>
      <c r="D1006" s="67"/>
      <c r="E1006" s="192" t="s">
        <v>6621</v>
      </c>
      <c r="F1006" s="1" t="s">
        <v>6622</v>
      </c>
      <c r="G1006" s="22">
        <v>20</v>
      </c>
      <c r="H1006" s="1" t="s">
        <v>1161</v>
      </c>
      <c r="I1006" s="1" t="s">
        <v>6729</v>
      </c>
      <c r="J1006" s="1" t="s">
        <v>5258</v>
      </c>
      <c r="K1006" s="1" t="s">
        <v>6637</v>
      </c>
      <c r="L1006" s="42" t="s">
        <v>6640</v>
      </c>
      <c r="M1006" s="48" t="s">
        <v>6731</v>
      </c>
      <c r="N1006" s="55" t="s">
        <v>6642</v>
      </c>
      <c r="O1006" s="1" t="s">
        <v>6643</v>
      </c>
      <c r="P1006" s="1" t="s">
        <v>2370</v>
      </c>
      <c r="Q1006" s="1" t="s">
        <v>2370</v>
      </c>
      <c r="R1006" s="1" t="s">
        <v>6623</v>
      </c>
      <c r="S1006" s="1" t="s">
        <v>2370</v>
      </c>
      <c r="T1006" s="1" t="s">
        <v>2370</v>
      </c>
      <c r="U1006" s="1" t="s">
        <v>2370</v>
      </c>
      <c r="V1006" s="1" t="s">
        <v>2370</v>
      </c>
      <c r="W1006" s="1" t="s">
        <v>2370</v>
      </c>
      <c r="X1006" s="1" t="s">
        <v>6476</v>
      </c>
      <c r="Y1006" s="1" t="s">
        <v>1291</v>
      </c>
      <c r="Z1006" s="31" t="s">
        <v>6625</v>
      </c>
      <c r="AA1006" s="31" t="s">
        <v>635</v>
      </c>
      <c r="AB1006" s="183" t="s">
        <v>6626</v>
      </c>
      <c r="AC1006" s="1" t="s">
        <v>1132</v>
      </c>
      <c r="AD1006" s="134">
        <v>11780</v>
      </c>
      <c r="AE1006" s="1" t="s">
        <v>6627</v>
      </c>
      <c r="AF1006" s="4" t="s">
        <v>6634</v>
      </c>
      <c r="AG1006" s="168" t="s">
        <v>6721</v>
      </c>
      <c r="AH1006" s="1" t="s">
        <v>6722</v>
      </c>
      <c r="AI1006" s="238" t="s">
        <v>2207</v>
      </c>
      <c r="AJ1006" s="251">
        <v>45688</v>
      </c>
    </row>
    <row r="1007" spans="1:36" ht="126" customHeight="1" x14ac:dyDescent="0.2">
      <c r="A1007" s="123">
        <v>1009</v>
      </c>
      <c r="B1007" s="3" t="s">
        <v>657</v>
      </c>
      <c r="C1007" s="2" t="s">
        <v>6855</v>
      </c>
      <c r="D1007" s="144"/>
      <c r="E1007" s="220" t="s">
        <v>6857</v>
      </c>
      <c r="F1007" s="168" t="s">
        <v>6854</v>
      </c>
      <c r="G1007" s="22">
        <v>5</v>
      </c>
      <c r="H1007" s="1" t="s">
        <v>1161</v>
      </c>
      <c r="I1007" s="1" t="s">
        <v>6976</v>
      </c>
      <c r="J1007" s="1" t="s">
        <v>350</v>
      </c>
      <c r="K1007" s="1" t="s">
        <v>6869</v>
      </c>
      <c r="L1007" s="42" t="s">
        <v>6870</v>
      </c>
      <c r="M1007" s="48">
        <v>128</v>
      </c>
      <c r="N1007" s="55" t="s">
        <v>6866</v>
      </c>
      <c r="O1007" s="1" t="s">
        <v>1709</v>
      </c>
      <c r="P1007" s="1" t="s">
        <v>379</v>
      </c>
      <c r="Q1007" s="1" t="s">
        <v>379</v>
      </c>
      <c r="R1007" s="1" t="s">
        <v>6864</v>
      </c>
      <c r="S1007" s="1" t="s">
        <v>379</v>
      </c>
      <c r="T1007" s="1" t="s">
        <v>379</v>
      </c>
      <c r="U1007" s="1" t="s">
        <v>379</v>
      </c>
      <c r="V1007" s="1" t="s">
        <v>379</v>
      </c>
      <c r="W1007" s="1" t="s">
        <v>379</v>
      </c>
      <c r="X1007" s="1" t="s">
        <v>6476</v>
      </c>
      <c r="Y1007" s="1" t="s">
        <v>3501</v>
      </c>
      <c r="Z1007" s="31" t="s">
        <v>6625</v>
      </c>
      <c r="AA1007" s="31" t="s">
        <v>635</v>
      </c>
      <c r="AB1007" s="106" t="s">
        <v>6863</v>
      </c>
      <c r="AC1007" s="1" t="s">
        <v>4442</v>
      </c>
      <c r="AD1007" s="134">
        <v>3968</v>
      </c>
      <c r="AE1007" s="134">
        <v>110</v>
      </c>
      <c r="AF1007" s="4" t="s">
        <v>6979</v>
      </c>
      <c r="AG1007" s="168" t="s">
        <v>6865</v>
      </c>
      <c r="AH1007" s="1" t="s">
        <v>174</v>
      </c>
      <c r="AI1007" s="1" t="s">
        <v>3082</v>
      </c>
      <c r="AJ1007" s="1" t="s">
        <v>379</v>
      </c>
    </row>
    <row r="1008" spans="1:36" ht="126" customHeight="1" x14ac:dyDescent="0.2">
      <c r="A1008" s="123">
        <v>1010</v>
      </c>
      <c r="B1008" s="3" t="s">
        <v>657</v>
      </c>
      <c r="C1008" s="2" t="s">
        <v>6856</v>
      </c>
      <c r="D1008" s="144"/>
      <c r="E1008" s="220" t="s">
        <v>6858</v>
      </c>
      <c r="F1008" s="168" t="s">
        <v>6854</v>
      </c>
      <c r="G1008" s="22">
        <v>5</v>
      </c>
      <c r="H1008" s="1" t="s">
        <v>1161</v>
      </c>
      <c r="I1008" s="1" t="s">
        <v>6977</v>
      </c>
      <c r="J1008" s="1" t="s">
        <v>350</v>
      </c>
      <c r="K1008" s="1" t="s">
        <v>6869</v>
      </c>
      <c r="L1008" s="42" t="s">
        <v>2437</v>
      </c>
      <c r="M1008" s="48">
        <v>138</v>
      </c>
      <c r="N1008" s="55" t="s">
        <v>6978</v>
      </c>
      <c r="O1008" s="1" t="s">
        <v>1709</v>
      </c>
      <c r="P1008" s="1" t="s">
        <v>379</v>
      </c>
      <c r="Q1008" s="1" t="s">
        <v>379</v>
      </c>
      <c r="R1008" s="1" t="s">
        <v>6864</v>
      </c>
      <c r="S1008" s="1" t="s">
        <v>379</v>
      </c>
      <c r="T1008" s="1" t="s">
        <v>379</v>
      </c>
      <c r="U1008" s="1" t="s">
        <v>379</v>
      </c>
      <c r="V1008" s="1" t="s">
        <v>379</v>
      </c>
      <c r="W1008" s="1" t="s">
        <v>379</v>
      </c>
      <c r="X1008" s="1" t="s">
        <v>6476</v>
      </c>
      <c r="Y1008" s="1" t="s">
        <v>3501</v>
      </c>
      <c r="Z1008" s="31" t="s">
        <v>6625</v>
      </c>
      <c r="AA1008" s="31" t="s">
        <v>635</v>
      </c>
      <c r="AB1008" s="106" t="s">
        <v>6863</v>
      </c>
      <c r="AC1008" s="1" t="s">
        <v>4442</v>
      </c>
      <c r="AD1008" s="134">
        <v>3968</v>
      </c>
      <c r="AE1008" s="134">
        <v>110</v>
      </c>
      <c r="AF1008" s="4" t="s">
        <v>6979</v>
      </c>
      <c r="AG1008" s="168" t="s">
        <v>6865</v>
      </c>
      <c r="AH1008" s="1" t="s">
        <v>174</v>
      </c>
      <c r="AI1008" s="1" t="s">
        <v>3082</v>
      </c>
      <c r="AJ1008" s="1" t="s">
        <v>379</v>
      </c>
    </row>
    <row r="1009" spans="1:36" ht="126" customHeight="1" x14ac:dyDescent="0.2">
      <c r="A1009" s="123">
        <v>1011</v>
      </c>
      <c r="B1009" s="3" t="s">
        <v>657</v>
      </c>
      <c r="C1009" s="2" t="s">
        <v>6859</v>
      </c>
      <c r="D1009" s="144"/>
      <c r="E1009" s="220" t="s">
        <v>6860</v>
      </c>
      <c r="F1009" s="168" t="s">
        <v>6854</v>
      </c>
      <c r="G1009" s="22">
        <v>6</v>
      </c>
      <c r="H1009" s="1" t="s">
        <v>1161</v>
      </c>
      <c r="I1009" s="1" t="s">
        <v>6976</v>
      </c>
      <c r="J1009" s="1" t="s">
        <v>350</v>
      </c>
      <c r="K1009" s="1" t="s">
        <v>6869</v>
      </c>
      <c r="L1009" s="42" t="s">
        <v>6870</v>
      </c>
      <c r="M1009" s="48">
        <v>128</v>
      </c>
      <c r="N1009" s="55" t="s">
        <v>6867</v>
      </c>
      <c r="O1009" s="1" t="s">
        <v>1709</v>
      </c>
      <c r="P1009" s="1" t="s">
        <v>379</v>
      </c>
      <c r="Q1009" s="1" t="s">
        <v>379</v>
      </c>
      <c r="R1009" s="1" t="s">
        <v>6864</v>
      </c>
      <c r="S1009" s="1" t="s">
        <v>379</v>
      </c>
      <c r="T1009" s="1" t="s">
        <v>379</v>
      </c>
      <c r="U1009" s="1" t="s">
        <v>379</v>
      </c>
      <c r="V1009" s="1" t="s">
        <v>379</v>
      </c>
      <c r="W1009" s="1" t="s">
        <v>379</v>
      </c>
      <c r="X1009" s="1" t="s">
        <v>6476</v>
      </c>
      <c r="Y1009" s="1" t="s">
        <v>3606</v>
      </c>
      <c r="Z1009" s="31" t="s">
        <v>6625</v>
      </c>
      <c r="AA1009" s="31" t="s">
        <v>635</v>
      </c>
      <c r="AB1009" s="106" t="s">
        <v>6863</v>
      </c>
      <c r="AC1009" s="1" t="s">
        <v>4442</v>
      </c>
      <c r="AD1009" s="134">
        <v>3968</v>
      </c>
      <c r="AE1009" s="134">
        <v>110</v>
      </c>
      <c r="AF1009" s="4" t="s">
        <v>6980</v>
      </c>
      <c r="AG1009" s="168" t="s">
        <v>6865</v>
      </c>
      <c r="AH1009" s="1" t="s">
        <v>174</v>
      </c>
      <c r="AI1009" s="1" t="s">
        <v>3082</v>
      </c>
      <c r="AJ1009" s="1" t="s">
        <v>379</v>
      </c>
    </row>
    <row r="1010" spans="1:36" ht="126" customHeight="1" x14ac:dyDescent="0.2">
      <c r="A1010" s="123">
        <v>1012</v>
      </c>
      <c r="B1010" s="3" t="s">
        <v>657</v>
      </c>
      <c r="C1010" s="2" t="s">
        <v>6861</v>
      </c>
      <c r="D1010" s="144"/>
      <c r="E1010" s="220" t="s">
        <v>6862</v>
      </c>
      <c r="F1010" s="168" t="s">
        <v>6854</v>
      </c>
      <c r="G1010" s="22">
        <v>6</v>
      </c>
      <c r="H1010" s="1" t="s">
        <v>1161</v>
      </c>
      <c r="I1010" s="1" t="s">
        <v>6977</v>
      </c>
      <c r="J1010" s="1" t="s">
        <v>350</v>
      </c>
      <c r="K1010" s="1" t="s">
        <v>6869</v>
      </c>
      <c r="L1010" s="42" t="s">
        <v>2437</v>
      </c>
      <c r="M1010" s="48">
        <v>138</v>
      </c>
      <c r="N1010" s="55" t="s">
        <v>6868</v>
      </c>
      <c r="O1010" s="1" t="s">
        <v>1709</v>
      </c>
      <c r="P1010" s="1" t="s">
        <v>379</v>
      </c>
      <c r="Q1010" s="1" t="s">
        <v>379</v>
      </c>
      <c r="R1010" s="1" t="s">
        <v>6864</v>
      </c>
      <c r="S1010" s="1" t="s">
        <v>379</v>
      </c>
      <c r="T1010" s="1" t="s">
        <v>379</v>
      </c>
      <c r="U1010" s="1" t="s">
        <v>379</v>
      </c>
      <c r="V1010" s="1" t="s">
        <v>379</v>
      </c>
      <c r="W1010" s="1" t="s">
        <v>379</v>
      </c>
      <c r="X1010" s="1" t="s">
        <v>6476</v>
      </c>
      <c r="Y1010" s="1" t="s">
        <v>3606</v>
      </c>
      <c r="Z1010" s="31" t="s">
        <v>6625</v>
      </c>
      <c r="AA1010" s="31" t="s">
        <v>635</v>
      </c>
      <c r="AB1010" s="106" t="s">
        <v>6863</v>
      </c>
      <c r="AC1010" s="1" t="s">
        <v>4442</v>
      </c>
      <c r="AD1010" s="134">
        <v>3968</v>
      </c>
      <c r="AE1010" s="134">
        <v>110</v>
      </c>
      <c r="AF1010" s="4" t="s">
        <v>6980</v>
      </c>
      <c r="AG1010" s="168" t="s">
        <v>6865</v>
      </c>
      <c r="AH1010" s="1" t="s">
        <v>174</v>
      </c>
      <c r="AI1010" s="1" t="s">
        <v>3082</v>
      </c>
      <c r="AJ1010" s="1" t="s">
        <v>379</v>
      </c>
    </row>
    <row r="1011" spans="1:36" ht="126" customHeight="1" x14ac:dyDescent="0.2">
      <c r="A1011" s="123">
        <v>1013</v>
      </c>
      <c r="B1011" s="3" t="s">
        <v>6848</v>
      </c>
      <c r="C1011" s="2" t="s">
        <v>6849</v>
      </c>
      <c r="D1011" s="145"/>
      <c r="E1011" s="107" t="s">
        <v>6850</v>
      </c>
      <c r="F1011" s="168" t="s">
        <v>6851</v>
      </c>
      <c r="G1011" s="22">
        <v>4</v>
      </c>
      <c r="H1011" s="1" t="s">
        <v>1114</v>
      </c>
      <c r="I1011" s="1" t="s">
        <v>6985</v>
      </c>
      <c r="J1011" s="1" t="s">
        <v>350</v>
      </c>
      <c r="K1011" s="1" t="s">
        <v>6984</v>
      </c>
      <c r="L1011" s="42" t="s">
        <v>4630</v>
      </c>
      <c r="M1011" s="48">
        <v>-3</v>
      </c>
      <c r="N1011" s="55" t="s">
        <v>6987</v>
      </c>
      <c r="O1011" s="1" t="s">
        <v>740</v>
      </c>
      <c r="P1011" s="1" t="s">
        <v>741</v>
      </c>
      <c r="Q1011" s="1" t="s">
        <v>6988</v>
      </c>
      <c r="R1011" s="1" t="s">
        <v>3446</v>
      </c>
      <c r="S1011" s="1" t="s">
        <v>289</v>
      </c>
      <c r="T1011" s="1" t="s">
        <v>632</v>
      </c>
      <c r="U1011" s="89" t="s">
        <v>3447</v>
      </c>
      <c r="V1011" s="1" t="s">
        <v>3449</v>
      </c>
      <c r="W1011" s="1" t="s">
        <v>3536</v>
      </c>
      <c r="X1011" s="1" t="s">
        <v>170</v>
      </c>
      <c r="Y1011" s="1" t="s">
        <v>3450</v>
      </c>
      <c r="Z1011" s="31" t="s">
        <v>634</v>
      </c>
      <c r="AA1011" s="31" t="s">
        <v>635</v>
      </c>
      <c r="AB1011" s="106" t="s">
        <v>6981</v>
      </c>
      <c r="AC1011" s="19" t="s">
        <v>3625</v>
      </c>
      <c r="AD1011" s="134">
        <v>5550</v>
      </c>
      <c r="AE1011" s="1" t="s">
        <v>6989</v>
      </c>
      <c r="AF1011" s="4" t="s">
        <v>6991</v>
      </c>
      <c r="AG1011" s="1" t="s">
        <v>1776</v>
      </c>
      <c r="AH1011" s="1" t="s">
        <v>4509</v>
      </c>
      <c r="AI1011" s="1" t="s">
        <v>3082</v>
      </c>
      <c r="AJ1011" s="1" t="s">
        <v>379</v>
      </c>
    </row>
    <row r="1012" spans="1:36" ht="126" customHeight="1" x14ac:dyDescent="0.2">
      <c r="A1012" s="123">
        <v>1014</v>
      </c>
      <c r="B1012" s="3" t="s">
        <v>6848</v>
      </c>
      <c r="C1012" s="2" t="s">
        <v>6852</v>
      </c>
      <c r="D1012" s="145"/>
      <c r="E1012" s="107" t="s">
        <v>6853</v>
      </c>
      <c r="F1012" s="168" t="s">
        <v>6851</v>
      </c>
      <c r="G1012" s="22">
        <v>6</v>
      </c>
      <c r="H1012" s="1" t="s">
        <v>1114</v>
      </c>
      <c r="I1012" s="1" t="s">
        <v>6986</v>
      </c>
      <c r="J1012" s="1" t="s">
        <v>350</v>
      </c>
      <c r="K1012" s="1" t="s">
        <v>6984</v>
      </c>
      <c r="L1012" s="42" t="s">
        <v>4630</v>
      </c>
      <c r="M1012" s="48">
        <v>-3</v>
      </c>
      <c r="N1012" s="55" t="s">
        <v>6987</v>
      </c>
      <c r="O1012" s="1" t="s">
        <v>740</v>
      </c>
      <c r="P1012" s="1" t="s">
        <v>741</v>
      </c>
      <c r="Q1012" s="1" t="s">
        <v>6988</v>
      </c>
      <c r="R1012" s="1" t="s">
        <v>3446</v>
      </c>
      <c r="S1012" s="1" t="s">
        <v>289</v>
      </c>
      <c r="T1012" s="1" t="s">
        <v>632</v>
      </c>
      <c r="U1012" s="89" t="s">
        <v>3447</v>
      </c>
      <c r="V1012" s="1" t="s">
        <v>3449</v>
      </c>
      <c r="W1012" s="1" t="s">
        <v>3536</v>
      </c>
      <c r="X1012" s="1" t="s">
        <v>170</v>
      </c>
      <c r="Y1012" s="1" t="s">
        <v>742</v>
      </c>
      <c r="Z1012" s="31" t="s">
        <v>634</v>
      </c>
      <c r="AA1012" s="31" t="s">
        <v>635</v>
      </c>
      <c r="AB1012" s="106" t="s">
        <v>6981</v>
      </c>
      <c r="AC1012" s="19" t="s">
        <v>3625</v>
      </c>
      <c r="AD1012" s="134">
        <v>5550</v>
      </c>
      <c r="AE1012" s="1" t="s">
        <v>6989</v>
      </c>
      <c r="AF1012" s="4" t="s">
        <v>6992</v>
      </c>
      <c r="AG1012" s="1" t="s">
        <v>1776</v>
      </c>
      <c r="AH1012" s="1" t="s">
        <v>4509</v>
      </c>
      <c r="AI1012" s="1" t="s">
        <v>3082</v>
      </c>
      <c r="AJ1012" s="1" t="s">
        <v>379</v>
      </c>
    </row>
    <row r="1013" spans="1:36" ht="114.75" x14ac:dyDescent="0.2">
      <c r="A1013" s="124">
        <v>1015</v>
      </c>
      <c r="B1013" s="225" t="s">
        <v>2252</v>
      </c>
      <c r="C1013" s="87" t="s">
        <v>7013</v>
      </c>
      <c r="D1013" s="153"/>
      <c r="E1013" s="107" t="s">
        <v>6841</v>
      </c>
      <c r="F1013" s="172" t="s">
        <v>6842</v>
      </c>
      <c r="G1013" s="63" t="s">
        <v>4085</v>
      </c>
      <c r="H1013" s="20" t="s">
        <v>3034</v>
      </c>
      <c r="I1013" s="20" t="s">
        <v>4028</v>
      </c>
      <c r="J1013" s="20" t="s">
        <v>3793</v>
      </c>
      <c r="K1013" s="20" t="s">
        <v>3844</v>
      </c>
      <c r="L1013" s="64" t="s">
        <v>1302</v>
      </c>
      <c r="M1013" s="217" t="s">
        <v>4036</v>
      </c>
      <c r="N1013" s="66" t="s">
        <v>4031</v>
      </c>
      <c r="O1013" s="20" t="s">
        <v>1709</v>
      </c>
      <c r="P1013" s="20" t="s">
        <v>4029</v>
      </c>
      <c r="Q1013" s="20" t="s">
        <v>7015</v>
      </c>
      <c r="R1013" s="20" t="s">
        <v>4030</v>
      </c>
      <c r="S1013" s="20" t="s">
        <v>4027</v>
      </c>
      <c r="T1013" s="20" t="s">
        <v>632</v>
      </c>
      <c r="U1013" s="229">
        <v>1.04</v>
      </c>
      <c r="V1013" s="230">
        <v>43</v>
      </c>
      <c r="W1013" s="17" t="s">
        <v>6840</v>
      </c>
      <c r="X1013" s="20" t="s">
        <v>3845</v>
      </c>
      <c r="Y1013" s="20" t="s">
        <v>6843</v>
      </c>
      <c r="Z1013" s="227" t="s">
        <v>634</v>
      </c>
      <c r="AA1013" s="227" t="s">
        <v>635</v>
      </c>
      <c r="AB1013" s="106" t="s">
        <v>6844</v>
      </c>
      <c r="AC1013" s="73" t="s">
        <v>3625</v>
      </c>
      <c r="AD1013" s="141">
        <v>4800</v>
      </c>
      <c r="AE1013" s="20" t="s">
        <v>3283</v>
      </c>
      <c r="AF1013" s="18" t="s">
        <v>7017</v>
      </c>
      <c r="AG1013" s="17" t="s">
        <v>1776</v>
      </c>
      <c r="AH1013" s="20" t="s">
        <v>1601</v>
      </c>
      <c r="AI1013" s="17" t="s">
        <v>3082</v>
      </c>
      <c r="AJ1013" s="17" t="s">
        <v>379</v>
      </c>
    </row>
    <row r="1014" spans="1:36" ht="102" x14ac:dyDescent="0.2">
      <c r="A1014" s="123">
        <v>1016</v>
      </c>
      <c r="B1014" s="69" t="s">
        <v>6871</v>
      </c>
      <c r="C1014" s="2" t="s">
        <v>7167</v>
      </c>
      <c r="D1014" s="149"/>
      <c r="E1014" s="185" t="s">
        <v>6926</v>
      </c>
      <c r="F1014" s="170" t="s">
        <v>7168</v>
      </c>
      <c r="G1014" s="24">
        <v>5</v>
      </c>
      <c r="H1014" s="19" t="s">
        <v>1161</v>
      </c>
      <c r="I1014" s="19" t="s">
        <v>7286</v>
      </c>
      <c r="J1014" s="19" t="s">
        <v>350</v>
      </c>
      <c r="K1014" s="19" t="s">
        <v>7037</v>
      </c>
      <c r="L1014" s="44" t="s">
        <v>7169</v>
      </c>
      <c r="M1014" s="52">
        <v>2</v>
      </c>
      <c r="N1014" s="57" t="s">
        <v>6927</v>
      </c>
      <c r="O1014" s="19" t="s">
        <v>7038</v>
      </c>
      <c r="P1014" s="19" t="s">
        <v>379</v>
      </c>
      <c r="Q1014" s="19" t="s">
        <v>379</v>
      </c>
      <c r="R1014" s="1" t="s">
        <v>6928</v>
      </c>
      <c r="S1014" s="19" t="s">
        <v>7018</v>
      </c>
      <c r="T1014" s="19" t="s">
        <v>2207</v>
      </c>
      <c r="U1014" s="219">
        <v>0.04</v>
      </c>
      <c r="V1014" s="36" t="s">
        <v>7020</v>
      </c>
      <c r="W1014" s="1" t="s">
        <v>7170</v>
      </c>
      <c r="X1014" s="19" t="s">
        <v>6560</v>
      </c>
      <c r="Y1014" s="19" t="s">
        <v>3606</v>
      </c>
      <c r="Z1014" s="31" t="s">
        <v>6929</v>
      </c>
      <c r="AA1014" s="31" t="s">
        <v>635</v>
      </c>
      <c r="AB1014" s="106" t="s">
        <v>7171</v>
      </c>
      <c r="AC1014" s="78" t="s">
        <v>7028</v>
      </c>
      <c r="AD1014" s="134" t="s">
        <v>7033</v>
      </c>
      <c r="AE1014" s="19" t="s">
        <v>4723</v>
      </c>
      <c r="AF1014" s="4">
        <v>8367</v>
      </c>
      <c r="AG1014" s="19" t="s">
        <v>6892</v>
      </c>
      <c r="AH1014" s="19" t="s">
        <v>1601</v>
      </c>
      <c r="AI1014" s="1" t="s">
        <v>3082</v>
      </c>
      <c r="AJ1014" s="1" t="s">
        <v>379</v>
      </c>
    </row>
    <row r="1015" spans="1:36" ht="102" x14ac:dyDescent="0.2">
      <c r="A1015" s="123">
        <v>1017</v>
      </c>
      <c r="B1015" s="69" t="s">
        <v>6871</v>
      </c>
      <c r="C1015" s="2" t="s">
        <v>6930</v>
      </c>
      <c r="D1015" s="149"/>
      <c r="E1015" s="185" t="s">
        <v>6931</v>
      </c>
      <c r="F1015" s="170" t="s">
        <v>7168</v>
      </c>
      <c r="G1015" s="24">
        <v>5</v>
      </c>
      <c r="H1015" s="19" t="s">
        <v>1161</v>
      </c>
      <c r="I1015" s="19" t="s">
        <v>6932</v>
      </c>
      <c r="J1015" s="19" t="s">
        <v>350</v>
      </c>
      <c r="K1015" s="19" t="s">
        <v>7037</v>
      </c>
      <c r="L1015" s="44" t="s">
        <v>7169</v>
      </c>
      <c r="M1015" s="244">
        <v>-113.5</v>
      </c>
      <c r="N1015" s="57" t="s">
        <v>6927</v>
      </c>
      <c r="O1015" s="19" t="s">
        <v>1709</v>
      </c>
      <c r="P1015" s="19" t="s">
        <v>379</v>
      </c>
      <c r="Q1015" s="19" t="s">
        <v>379</v>
      </c>
      <c r="R1015" s="1" t="s">
        <v>6928</v>
      </c>
      <c r="S1015" s="19" t="s">
        <v>7019</v>
      </c>
      <c r="T1015" s="19" t="s">
        <v>3082</v>
      </c>
      <c r="U1015" s="219" t="s">
        <v>379</v>
      </c>
      <c r="V1015" s="19" t="s">
        <v>379</v>
      </c>
      <c r="W1015" s="19" t="s">
        <v>379</v>
      </c>
      <c r="X1015" s="19" t="s">
        <v>6560</v>
      </c>
      <c r="Y1015" s="19" t="s">
        <v>3606</v>
      </c>
      <c r="Z1015" s="31" t="s">
        <v>6625</v>
      </c>
      <c r="AA1015" s="31" t="s">
        <v>635</v>
      </c>
      <c r="AB1015" s="106" t="s">
        <v>7171</v>
      </c>
      <c r="AC1015" s="78" t="s">
        <v>7028</v>
      </c>
      <c r="AD1015" s="245">
        <v>5857</v>
      </c>
      <c r="AE1015" s="19" t="s">
        <v>4723</v>
      </c>
      <c r="AF1015" s="4">
        <v>8367</v>
      </c>
      <c r="AG1015" s="19" t="s">
        <v>6892</v>
      </c>
      <c r="AH1015" s="19" t="s">
        <v>1601</v>
      </c>
      <c r="AI1015" s="1" t="s">
        <v>3082</v>
      </c>
      <c r="AJ1015" s="1" t="s">
        <v>379</v>
      </c>
    </row>
    <row r="1016" spans="1:36" ht="102" x14ac:dyDescent="0.2">
      <c r="A1016" s="123">
        <v>1018</v>
      </c>
      <c r="B1016" s="69" t="s">
        <v>6871</v>
      </c>
      <c r="C1016" s="2" t="s">
        <v>7287</v>
      </c>
      <c r="D1016" s="149"/>
      <c r="E1016" s="185" t="s">
        <v>6933</v>
      </c>
      <c r="F1016" s="170" t="s">
        <v>7168</v>
      </c>
      <c r="G1016" s="24">
        <v>6</v>
      </c>
      <c r="H1016" s="19" t="s">
        <v>1161</v>
      </c>
      <c r="I1016" s="19" t="s">
        <v>7288</v>
      </c>
      <c r="J1016" s="19" t="s">
        <v>350</v>
      </c>
      <c r="K1016" s="19" t="s">
        <v>6934</v>
      </c>
      <c r="L1016" s="44" t="s">
        <v>6935</v>
      </c>
      <c r="M1016" s="52">
        <v>2</v>
      </c>
      <c r="N1016" s="57" t="s">
        <v>1593</v>
      </c>
      <c r="O1016" s="19" t="s">
        <v>7038</v>
      </c>
      <c r="P1016" s="19" t="s">
        <v>379</v>
      </c>
      <c r="Q1016" s="19" t="s">
        <v>379</v>
      </c>
      <c r="R1016" s="1" t="s">
        <v>6928</v>
      </c>
      <c r="S1016" s="19" t="s">
        <v>7018</v>
      </c>
      <c r="T1016" s="19" t="s">
        <v>2207</v>
      </c>
      <c r="U1016" s="219">
        <v>0.05</v>
      </c>
      <c r="V1016" s="36" t="s">
        <v>7021</v>
      </c>
      <c r="W1016" s="1" t="s">
        <v>7170</v>
      </c>
      <c r="X1016" s="19" t="s">
        <v>6560</v>
      </c>
      <c r="Y1016" s="19" t="s">
        <v>2618</v>
      </c>
      <c r="Z1016" s="31" t="s">
        <v>6929</v>
      </c>
      <c r="AA1016" s="31" t="s">
        <v>635</v>
      </c>
      <c r="AB1016" s="106" t="s">
        <v>7171</v>
      </c>
      <c r="AC1016" s="78" t="s">
        <v>7028</v>
      </c>
      <c r="AD1016" s="134" t="s">
        <v>7032</v>
      </c>
      <c r="AE1016" s="19" t="s">
        <v>4723</v>
      </c>
      <c r="AF1016" s="4">
        <v>8583</v>
      </c>
      <c r="AG1016" s="19" t="s">
        <v>6892</v>
      </c>
      <c r="AH1016" s="19" t="s">
        <v>1601</v>
      </c>
      <c r="AI1016" s="1" t="s">
        <v>3082</v>
      </c>
      <c r="AJ1016" s="1" t="s">
        <v>379</v>
      </c>
    </row>
    <row r="1017" spans="1:36" ht="102" x14ac:dyDescent="0.2">
      <c r="A1017" s="123">
        <v>1019</v>
      </c>
      <c r="B1017" s="69" t="s">
        <v>6871</v>
      </c>
      <c r="C1017" s="2" t="s">
        <v>6936</v>
      </c>
      <c r="D1017" s="149"/>
      <c r="E1017" s="185" t="s">
        <v>6937</v>
      </c>
      <c r="F1017" s="170" t="s">
        <v>7168</v>
      </c>
      <c r="G1017" s="24">
        <v>6</v>
      </c>
      <c r="H1017" s="19" t="s">
        <v>1161</v>
      </c>
      <c r="I1017" s="19" t="s">
        <v>7288</v>
      </c>
      <c r="J1017" s="19" t="s">
        <v>350</v>
      </c>
      <c r="K1017" s="19" t="s">
        <v>6934</v>
      </c>
      <c r="L1017" s="44" t="s">
        <v>6935</v>
      </c>
      <c r="M1017" s="244">
        <v>-113.5</v>
      </c>
      <c r="N1017" s="57" t="s">
        <v>1593</v>
      </c>
      <c r="O1017" s="19" t="s">
        <v>1709</v>
      </c>
      <c r="P1017" s="19" t="s">
        <v>379</v>
      </c>
      <c r="Q1017" s="19" t="s">
        <v>379</v>
      </c>
      <c r="R1017" s="1" t="s">
        <v>6928</v>
      </c>
      <c r="S1017" s="19" t="s">
        <v>7019</v>
      </c>
      <c r="T1017" s="19" t="s">
        <v>3082</v>
      </c>
      <c r="U1017" s="219" t="s">
        <v>379</v>
      </c>
      <c r="V1017" s="19" t="s">
        <v>379</v>
      </c>
      <c r="W1017" s="19" t="s">
        <v>379</v>
      </c>
      <c r="X1017" s="19" t="s">
        <v>6560</v>
      </c>
      <c r="Y1017" s="19" t="s">
        <v>2618</v>
      </c>
      <c r="Z1017" s="31" t="s">
        <v>6625</v>
      </c>
      <c r="AA1017" s="31" t="s">
        <v>635</v>
      </c>
      <c r="AB1017" s="106" t="s">
        <v>7171</v>
      </c>
      <c r="AC1017" s="78" t="s">
        <v>7028</v>
      </c>
      <c r="AD1017" s="134">
        <v>6182</v>
      </c>
      <c r="AE1017" s="19" t="s">
        <v>4723</v>
      </c>
      <c r="AF1017" s="4">
        <v>8583</v>
      </c>
      <c r="AG1017" s="19" t="s">
        <v>6892</v>
      </c>
      <c r="AH1017" s="19" t="s">
        <v>1601</v>
      </c>
      <c r="AI1017" s="1" t="s">
        <v>3082</v>
      </c>
      <c r="AJ1017" s="1" t="s">
        <v>379</v>
      </c>
    </row>
    <row r="1018" spans="1:36" ht="102" x14ac:dyDescent="0.2">
      <c r="A1018" s="123">
        <v>1020</v>
      </c>
      <c r="B1018" s="69" t="s">
        <v>6871</v>
      </c>
      <c r="C1018" s="2" t="s">
        <v>7289</v>
      </c>
      <c r="D1018" s="149"/>
      <c r="E1018" s="185" t="s">
        <v>6938</v>
      </c>
      <c r="F1018" s="170" t="s">
        <v>7168</v>
      </c>
      <c r="G1018" s="24">
        <v>8</v>
      </c>
      <c r="H1018" s="19" t="s">
        <v>1161</v>
      </c>
      <c r="I1018" s="19" t="s">
        <v>7290</v>
      </c>
      <c r="J1018" s="19" t="s">
        <v>350</v>
      </c>
      <c r="K1018" s="19" t="s">
        <v>6939</v>
      </c>
      <c r="L1018" s="44" t="s">
        <v>6940</v>
      </c>
      <c r="M1018" s="52">
        <v>2</v>
      </c>
      <c r="N1018" s="57" t="s">
        <v>3974</v>
      </c>
      <c r="O1018" s="19" t="s">
        <v>7038</v>
      </c>
      <c r="P1018" s="19" t="s">
        <v>379</v>
      </c>
      <c r="Q1018" s="19" t="s">
        <v>379</v>
      </c>
      <c r="R1018" s="1" t="s">
        <v>6928</v>
      </c>
      <c r="S1018" s="19" t="s">
        <v>7018</v>
      </c>
      <c r="T1018" s="19" t="s">
        <v>2207</v>
      </c>
      <c r="U1018" s="219">
        <v>7.0000000000000007E-2</v>
      </c>
      <c r="V1018" s="36" t="s">
        <v>7022</v>
      </c>
      <c r="W1018" s="1" t="s">
        <v>7170</v>
      </c>
      <c r="X1018" s="19" t="s">
        <v>6560</v>
      </c>
      <c r="Y1018" s="19" t="s">
        <v>3966</v>
      </c>
      <c r="Z1018" s="31" t="s">
        <v>6929</v>
      </c>
      <c r="AA1018" s="31" t="s">
        <v>635</v>
      </c>
      <c r="AB1018" s="106" t="s">
        <v>7171</v>
      </c>
      <c r="AC1018" s="78" t="s">
        <v>7028</v>
      </c>
      <c r="AD1018" s="134" t="s">
        <v>7032</v>
      </c>
      <c r="AE1018" s="19" t="s">
        <v>4723</v>
      </c>
      <c r="AF1018" s="4">
        <v>9545</v>
      </c>
      <c r="AG1018" s="19" t="s">
        <v>6892</v>
      </c>
      <c r="AH1018" s="19" t="s">
        <v>1601</v>
      </c>
      <c r="AI1018" s="1" t="s">
        <v>3082</v>
      </c>
      <c r="AJ1018" s="1" t="s">
        <v>379</v>
      </c>
    </row>
    <row r="1019" spans="1:36" ht="102" x14ac:dyDescent="0.2">
      <c r="A1019" s="123">
        <v>1021</v>
      </c>
      <c r="B1019" s="69" t="s">
        <v>6871</v>
      </c>
      <c r="C1019" s="2" t="s">
        <v>6941</v>
      </c>
      <c r="D1019" s="149"/>
      <c r="E1019" s="185" t="s">
        <v>6942</v>
      </c>
      <c r="F1019" s="170" t="s">
        <v>7168</v>
      </c>
      <c r="G1019" s="24">
        <v>8</v>
      </c>
      <c r="H1019" s="19" t="s">
        <v>1161</v>
      </c>
      <c r="I1019" s="19" t="s">
        <v>7290</v>
      </c>
      <c r="J1019" s="19" t="s">
        <v>350</v>
      </c>
      <c r="K1019" s="19" t="s">
        <v>6939</v>
      </c>
      <c r="L1019" s="44" t="s">
        <v>6940</v>
      </c>
      <c r="M1019" s="244">
        <v>-113.5</v>
      </c>
      <c r="N1019" s="57" t="s">
        <v>3974</v>
      </c>
      <c r="O1019" s="19" t="s">
        <v>1709</v>
      </c>
      <c r="P1019" s="19" t="s">
        <v>379</v>
      </c>
      <c r="Q1019" s="19" t="s">
        <v>379</v>
      </c>
      <c r="R1019" s="1" t="s">
        <v>6928</v>
      </c>
      <c r="S1019" s="19" t="s">
        <v>7019</v>
      </c>
      <c r="T1019" s="19" t="s">
        <v>3082</v>
      </c>
      <c r="U1019" s="219" t="s">
        <v>379</v>
      </c>
      <c r="V1019" s="19" t="s">
        <v>379</v>
      </c>
      <c r="W1019" s="19" t="s">
        <v>379</v>
      </c>
      <c r="X1019" s="19" t="s">
        <v>6560</v>
      </c>
      <c r="Y1019" s="19" t="s">
        <v>3966</v>
      </c>
      <c r="Z1019" s="31" t="s">
        <v>6625</v>
      </c>
      <c r="AA1019" s="31" t="s">
        <v>635</v>
      </c>
      <c r="AB1019" s="106" t="s">
        <v>7171</v>
      </c>
      <c r="AC1019" s="78" t="s">
        <v>7028</v>
      </c>
      <c r="AD1019" s="134">
        <v>6182</v>
      </c>
      <c r="AE1019" s="19" t="s">
        <v>4723</v>
      </c>
      <c r="AF1019" s="4">
        <v>8988</v>
      </c>
      <c r="AG1019" s="19" t="s">
        <v>6892</v>
      </c>
      <c r="AH1019" s="19" t="s">
        <v>1601</v>
      </c>
      <c r="AI1019" s="1" t="s">
        <v>3082</v>
      </c>
      <c r="AJ1019" s="1" t="s">
        <v>379</v>
      </c>
    </row>
    <row r="1020" spans="1:36" ht="102" x14ac:dyDescent="0.2">
      <c r="A1020" s="123">
        <v>1022</v>
      </c>
      <c r="B1020" s="69" t="s">
        <v>6871</v>
      </c>
      <c r="C1020" s="2" t="s">
        <v>7291</v>
      </c>
      <c r="D1020" s="149"/>
      <c r="E1020" s="185" t="s">
        <v>6943</v>
      </c>
      <c r="F1020" s="170" t="s">
        <v>7168</v>
      </c>
      <c r="G1020" s="24" t="s">
        <v>4451</v>
      </c>
      <c r="H1020" s="19" t="s">
        <v>1161</v>
      </c>
      <c r="I1020" s="19" t="s">
        <v>7292</v>
      </c>
      <c r="J1020" s="19" t="s">
        <v>350</v>
      </c>
      <c r="K1020" s="19" t="s">
        <v>6894</v>
      </c>
      <c r="L1020" s="44" t="s">
        <v>6897</v>
      </c>
      <c r="M1020" s="52">
        <v>2</v>
      </c>
      <c r="N1020" s="57" t="s">
        <v>4152</v>
      </c>
      <c r="O1020" s="19" t="s">
        <v>7038</v>
      </c>
      <c r="P1020" s="19" t="s">
        <v>379</v>
      </c>
      <c r="Q1020" s="19" t="s">
        <v>379</v>
      </c>
      <c r="R1020" s="1" t="s">
        <v>6928</v>
      </c>
      <c r="S1020" s="19" t="s">
        <v>7018</v>
      </c>
      <c r="T1020" s="19" t="s">
        <v>2207</v>
      </c>
      <c r="U1020" s="219" t="s">
        <v>7024</v>
      </c>
      <c r="V1020" s="19" t="s">
        <v>7023</v>
      </c>
      <c r="W1020" s="1" t="s">
        <v>7170</v>
      </c>
      <c r="X1020" s="19" t="s">
        <v>6560</v>
      </c>
      <c r="Y1020" s="19" t="s">
        <v>3693</v>
      </c>
      <c r="Z1020" s="31" t="s">
        <v>6929</v>
      </c>
      <c r="AA1020" s="31" t="s">
        <v>635</v>
      </c>
      <c r="AB1020" s="106" t="s">
        <v>7171</v>
      </c>
      <c r="AC1020" s="78" t="s">
        <v>7028</v>
      </c>
      <c r="AD1020" s="134" t="s">
        <v>7031</v>
      </c>
      <c r="AE1020" s="19" t="s">
        <v>4723</v>
      </c>
      <c r="AF1020" s="4">
        <v>12808</v>
      </c>
      <c r="AG1020" s="19" t="s">
        <v>6892</v>
      </c>
      <c r="AH1020" s="19" t="s">
        <v>1601</v>
      </c>
      <c r="AI1020" s="1" t="s">
        <v>3082</v>
      </c>
      <c r="AJ1020" s="1" t="s">
        <v>379</v>
      </c>
    </row>
    <row r="1021" spans="1:36" ht="102" x14ac:dyDescent="0.2">
      <c r="A1021" s="123">
        <v>1023</v>
      </c>
      <c r="B1021" s="69" t="s">
        <v>6871</v>
      </c>
      <c r="C1021" s="2" t="s">
        <v>7172</v>
      </c>
      <c r="D1021" s="149"/>
      <c r="E1021" s="185" t="s">
        <v>6944</v>
      </c>
      <c r="F1021" s="170" t="s">
        <v>7168</v>
      </c>
      <c r="G1021" s="24" t="s">
        <v>4451</v>
      </c>
      <c r="H1021" s="19" t="s">
        <v>1161</v>
      </c>
      <c r="I1021" s="19" t="s">
        <v>7292</v>
      </c>
      <c r="J1021" s="19" t="s">
        <v>350</v>
      </c>
      <c r="K1021" s="19" t="s">
        <v>6945</v>
      </c>
      <c r="L1021" s="44" t="s">
        <v>6946</v>
      </c>
      <c r="M1021" s="52">
        <v>2</v>
      </c>
      <c r="N1021" s="57" t="s">
        <v>6947</v>
      </c>
      <c r="O1021" s="19" t="s">
        <v>7038</v>
      </c>
      <c r="P1021" s="19" t="s">
        <v>379</v>
      </c>
      <c r="Q1021" s="19" t="s">
        <v>379</v>
      </c>
      <c r="R1021" s="1" t="s">
        <v>6928</v>
      </c>
      <c r="S1021" s="19" t="s">
        <v>7018</v>
      </c>
      <c r="T1021" s="19" t="s">
        <v>2207</v>
      </c>
      <c r="U1021" s="219" t="s">
        <v>7024</v>
      </c>
      <c r="V1021" s="19" t="s">
        <v>7023</v>
      </c>
      <c r="W1021" s="1" t="s">
        <v>7170</v>
      </c>
      <c r="X1021" s="19" t="s">
        <v>6560</v>
      </c>
      <c r="Y1021" s="19" t="s">
        <v>3693</v>
      </c>
      <c r="Z1021" s="31" t="s">
        <v>6929</v>
      </c>
      <c r="AA1021" s="31" t="s">
        <v>635</v>
      </c>
      <c r="AB1021" s="106" t="s">
        <v>7171</v>
      </c>
      <c r="AC1021" s="78" t="s">
        <v>7028</v>
      </c>
      <c r="AD1021" s="134" t="s">
        <v>7031</v>
      </c>
      <c r="AE1021" s="19" t="s">
        <v>4723</v>
      </c>
      <c r="AF1021" s="4">
        <v>12808</v>
      </c>
      <c r="AG1021" s="19" t="s">
        <v>6892</v>
      </c>
      <c r="AH1021" s="19" t="s">
        <v>1601</v>
      </c>
      <c r="AI1021" s="1" t="s">
        <v>3082</v>
      </c>
      <c r="AJ1021" s="1" t="s">
        <v>379</v>
      </c>
    </row>
    <row r="1022" spans="1:36" ht="102" x14ac:dyDescent="0.2">
      <c r="A1022" s="123">
        <v>1024</v>
      </c>
      <c r="B1022" s="69" t="s">
        <v>6871</v>
      </c>
      <c r="C1022" s="2" t="s">
        <v>6948</v>
      </c>
      <c r="D1022" s="149"/>
      <c r="E1022" s="185" t="s">
        <v>6949</v>
      </c>
      <c r="F1022" s="170" t="s">
        <v>7168</v>
      </c>
      <c r="G1022" s="24" t="s">
        <v>4451</v>
      </c>
      <c r="H1022" s="19" t="s">
        <v>1161</v>
      </c>
      <c r="I1022" s="19" t="s">
        <v>7292</v>
      </c>
      <c r="J1022" s="19" t="s">
        <v>350</v>
      </c>
      <c r="K1022" s="19" t="s">
        <v>6894</v>
      </c>
      <c r="L1022" s="44" t="s">
        <v>6897</v>
      </c>
      <c r="M1022" s="244">
        <v>-113.5</v>
      </c>
      <c r="N1022" s="57" t="s">
        <v>4152</v>
      </c>
      <c r="O1022" s="19" t="s">
        <v>1709</v>
      </c>
      <c r="P1022" s="19" t="s">
        <v>379</v>
      </c>
      <c r="Q1022" s="19" t="s">
        <v>379</v>
      </c>
      <c r="R1022" s="1" t="s">
        <v>6928</v>
      </c>
      <c r="S1022" s="19" t="s">
        <v>7019</v>
      </c>
      <c r="T1022" s="19" t="s">
        <v>3082</v>
      </c>
      <c r="U1022" s="219" t="s">
        <v>379</v>
      </c>
      <c r="V1022" s="19" t="s">
        <v>379</v>
      </c>
      <c r="W1022" s="19" t="s">
        <v>379</v>
      </c>
      <c r="X1022" s="19" t="s">
        <v>6560</v>
      </c>
      <c r="Y1022" s="19" t="s">
        <v>3693</v>
      </c>
      <c r="Z1022" s="31" t="s">
        <v>6625</v>
      </c>
      <c r="AA1022" s="31" t="s">
        <v>635</v>
      </c>
      <c r="AB1022" s="106" t="s">
        <v>7171</v>
      </c>
      <c r="AC1022" s="78" t="s">
        <v>7028</v>
      </c>
      <c r="AD1022" s="134">
        <v>8947</v>
      </c>
      <c r="AE1022" s="19" t="s">
        <v>4723</v>
      </c>
      <c r="AF1022" s="4">
        <v>12214</v>
      </c>
      <c r="AG1022" s="19" t="s">
        <v>6892</v>
      </c>
      <c r="AH1022" s="19" t="s">
        <v>1601</v>
      </c>
      <c r="AI1022" s="1" t="s">
        <v>3082</v>
      </c>
      <c r="AJ1022" s="1" t="s">
        <v>379</v>
      </c>
    </row>
    <row r="1023" spans="1:36" ht="102" x14ac:dyDescent="0.2">
      <c r="A1023" s="123">
        <v>1025</v>
      </c>
      <c r="B1023" s="69" t="s">
        <v>6871</v>
      </c>
      <c r="C1023" s="2" t="s">
        <v>7070</v>
      </c>
      <c r="D1023" s="149"/>
      <c r="E1023" s="185" t="s">
        <v>6950</v>
      </c>
      <c r="F1023" s="170" t="s">
        <v>7168</v>
      </c>
      <c r="G1023" s="24" t="s">
        <v>4451</v>
      </c>
      <c r="H1023" s="19" t="s">
        <v>1161</v>
      </c>
      <c r="I1023" s="19" t="s">
        <v>7292</v>
      </c>
      <c r="J1023" s="19" t="s">
        <v>350</v>
      </c>
      <c r="K1023" s="19" t="s">
        <v>6945</v>
      </c>
      <c r="L1023" s="44" t="s">
        <v>6946</v>
      </c>
      <c r="M1023" s="244">
        <v>-113.5</v>
      </c>
      <c r="N1023" s="57" t="s">
        <v>6947</v>
      </c>
      <c r="O1023" s="19" t="s">
        <v>1709</v>
      </c>
      <c r="P1023" s="19" t="s">
        <v>379</v>
      </c>
      <c r="Q1023" s="19" t="s">
        <v>379</v>
      </c>
      <c r="R1023" s="1" t="s">
        <v>6928</v>
      </c>
      <c r="S1023" s="19" t="s">
        <v>7019</v>
      </c>
      <c r="T1023" s="19" t="s">
        <v>3082</v>
      </c>
      <c r="U1023" s="219" t="s">
        <v>379</v>
      </c>
      <c r="V1023" s="19" t="s">
        <v>379</v>
      </c>
      <c r="W1023" s="19" t="s">
        <v>379</v>
      </c>
      <c r="X1023" s="19" t="s">
        <v>6560</v>
      </c>
      <c r="Y1023" s="19" t="s">
        <v>3693</v>
      </c>
      <c r="Z1023" s="31" t="s">
        <v>6625</v>
      </c>
      <c r="AA1023" s="31" t="s">
        <v>635</v>
      </c>
      <c r="AB1023" s="106" t="s">
        <v>7171</v>
      </c>
      <c r="AC1023" s="78" t="s">
        <v>7028</v>
      </c>
      <c r="AD1023" s="134">
        <v>8947</v>
      </c>
      <c r="AE1023" s="19" t="s">
        <v>4723</v>
      </c>
      <c r="AF1023" s="4">
        <v>12214</v>
      </c>
      <c r="AG1023" s="19" t="s">
        <v>6892</v>
      </c>
      <c r="AH1023" s="19" t="s">
        <v>1601</v>
      </c>
      <c r="AI1023" s="1" t="s">
        <v>3082</v>
      </c>
      <c r="AJ1023" s="1" t="s">
        <v>379</v>
      </c>
    </row>
    <row r="1024" spans="1:36" ht="102" x14ac:dyDescent="0.2">
      <c r="A1024" s="123">
        <v>1026</v>
      </c>
      <c r="B1024" s="69" t="s">
        <v>6871</v>
      </c>
      <c r="C1024" s="2" t="s">
        <v>7293</v>
      </c>
      <c r="D1024" s="149"/>
      <c r="E1024" s="185" t="s">
        <v>6951</v>
      </c>
      <c r="F1024" s="170" t="s">
        <v>7168</v>
      </c>
      <c r="G1024" s="24">
        <v>16</v>
      </c>
      <c r="H1024" s="19" t="s">
        <v>1161</v>
      </c>
      <c r="I1024" s="19" t="s">
        <v>7294</v>
      </c>
      <c r="J1024" s="19" t="s">
        <v>350</v>
      </c>
      <c r="K1024" s="19" t="s">
        <v>6952</v>
      </c>
      <c r="L1024" s="44" t="s">
        <v>6953</v>
      </c>
      <c r="M1024" s="52">
        <v>2</v>
      </c>
      <c r="N1024" s="57" t="s">
        <v>6954</v>
      </c>
      <c r="O1024" s="19" t="s">
        <v>7038</v>
      </c>
      <c r="P1024" s="19" t="s">
        <v>379</v>
      </c>
      <c r="Q1024" s="19" t="s">
        <v>379</v>
      </c>
      <c r="R1024" s="1" t="s">
        <v>6928</v>
      </c>
      <c r="S1024" s="19" t="s">
        <v>7018</v>
      </c>
      <c r="T1024" s="19" t="s">
        <v>2207</v>
      </c>
      <c r="U1024" s="219" t="s">
        <v>4951</v>
      </c>
      <c r="V1024" s="19" t="s">
        <v>7025</v>
      </c>
      <c r="W1024" s="1" t="s">
        <v>7170</v>
      </c>
      <c r="X1024" s="19" t="s">
        <v>6560</v>
      </c>
      <c r="Y1024" s="19" t="s">
        <v>3693</v>
      </c>
      <c r="Z1024" s="31" t="s">
        <v>6929</v>
      </c>
      <c r="AA1024" s="31" t="s">
        <v>635</v>
      </c>
      <c r="AB1024" s="106" t="s">
        <v>7171</v>
      </c>
      <c r="AC1024" s="78" t="s">
        <v>7028</v>
      </c>
      <c r="AD1024" s="134" t="s">
        <v>7030</v>
      </c>
      <c r="AE1024" s="19" t="s">
        <v>4723</v>
      </c>
      <c r="AF1024" s="4">
        <v>15118</v>
      </c>
      <c r="AG1024" s="19" t="s">
        <v>6892</v>
      </c>
      <c r="AH1024" s="19" t="s">
        <v>1601</v>
      </c>
      <c r="AI1024" s="1" t="s">
        <v>3082</v>
      </c>
      <c r="AJ1024" s="1" t="s">
        <v>379</v>
      </c>
    </row>
    <row r="1025" spans="1:36" ht="102" x14ac:dyDescent="0.2">
      <c r="A1025" s="123">
        <v>1027</v>
      </c>
      <c r="B1025" s="69" t="s">
        <v>6871</v>
      </c>
      <c r="C1025" s="2" t="s">
        <v>6955</v>
      </c>
      <c r="D1025" s="149"/>
      <c r="E1025" s="185" t="s">
        <v>6956</v>
      </c>
      <c r="F1025" s="170" t="s">
        <v>7168</v>
      </c>
      <c r="G1025" s="24">
        <v>16</v>
      </c>
      <c r="H1025" s="19" t="s">
        <v>1161</v>
      </c>
      <c r="I1025" s="19" t="s">
        <v>7294</v>
      </c>
      <c r="J1025" s="19" t="s">
        <v>350</v>
      </c>
      <c r="K1025" s="19" t="s">
        <v>6957</v>
      </c>
      <c r="L1025" s="44" t="s">
        <v>6958</v>
      </c>
      <c r="M1025" s="52">
        <v>2</v>
      </c>
      <c r="N1025" s="57" t="s">
        <v>6959</v>
      </c>
      <c r="O1025" s="19" t="s">
        <v>7038</v>
      </c>
      <c r="P1025" s="19" t="s">
        <v>379</v>
      </c>
      <c r="Q1025" s="19" t="s">
        <v>379</v>
      </c>
      <c r="R1025" s="1" t="s">
        <v>6928</v>
      </c>
      <c r="S1025" s="19" t="s">
        <v>7018</v>
      </c>
      <c r="T1025" s="19" t="s">
        <v>2207</v>
      </c>
      <c r="U1025" s="219" t="s">
        <v>4951</v>
      </c>
      <c r="V1025" s="19" t="s">
        <v>7025</v>
      </c>
      <c r="W1025" s="1" t="s">
        <v>7170</v>
      </c>
      <c r="X1025" s="19" t="s">
        <v>6560</v>
      </c>
      <c r="Y1025" s="19" t="s">
        <v>3693</v>
      </c>
      <c r="Z1025" s="31" t="s">
        <v>6929</v>
      </c>
      <c r="AA1025" s="31" t="s">
        <v>635</v>
      </c>
      <c r="AB1025" s="106" t="s">
        <v>7171</v>
      </c>
      <c r="AC1025" s="78" t="s">
        <v>7028</v>
      </c>
      <c r="AD1025" s="134" t="s">
        <v>7030</v>
      </c>
      <c r="AE1025" s="19" t="s">
        <v>4723</v>
      </c>
      <c r="AF1025" s="4">
        <v>15118</v>
      </c>
      <c r="AG1025" s="19" t="s">
        <v>6892</v>
      </c>
      <c r="AH1025" s="19" t="s">
        <v>1601</v>
      </c>
      <c r="AI1025" s="1" t="s">
        <v>3082</v>
      </c>
      <c r="AJ1025" s="1" t="s">
        <v>379</v>
      </c>
    </row>
    <row r="1026" spans="1:36" ht="102" x14ac:dyDescent="0.2">
      <c r="A1026" s="123">
        <v>1028</v>
      </c>
      <c r="B1026" s="69" t="s">
        <v>6871</v>
      </c>
      <c r="C1026" s="2" t="s">
        <v>6960</v>
      </c>
      <c r="D1026" s="149"/>
      <c r="E1026" s="185" t="s">
        <v>6961</v>
      </c>
      <c r="F1026" s="170" t="s">
        <v>7168</v>
      </c>
      <c r="G1026" s="24">
        <v>16</v>
      </c>
      <c r="H1026" s="19" t="s">
        <v>1161</v>
      </c>
      <c r="I1026" s="19" t="s">
        <v>7294</v>
      </c>
      <c r="J1026" s="19" t="s">
        <v>350</v>
      </c>
      <c r="K1026" s="19" t="s">
        <v>6952</v>
      </c>
      <c r="L1026" s="44" t="s">
        <v>6953</v>
      </c>
      <c r="M1026" s="244">
        <v>-113.5</v>
      </c>
      <c r="N1026" s="57" t="s">
        <v>6954</v>
      </c>
      <c r="O1026" s="19" t="s">
        <v>1709</v>
      </c>
      <c r="P1026" s="19" t="s">
        <v>379</v>
      </c>
      <c r="Q1026" s="19" t="s">
        <v>379</v>
      </c>
      <c r="R1026" s="1" t="s">
        <v>6928</v>
      </c>
      <c r="S1026" s="19" t="s">
        <v>7019</v>
      </c>
      <c r="T1026" s="19" t="s">
        <v>3082</v>
      </c>
      <c r="U1026" s="219" t="s">
        <v>379</v>
      </c>
      <c r="V1026" s="19" t="s">
        <v>379</v>
      </c>
      <c r="W1026" s="19" t="s">
        <v>379</v>
      </c>
      <c r="X1026" s="19" t="s">
        <v>6560</v>
      </c>
      <c r="Y1026" s="19" t="s">
        <v>3693</v>
      </c>
      <c r="Z1026" s="31" t="s">
        <v>6625</v>
      </c>
      <c r="AA1026" s="31" t="s">
        <v>635</v>
      </c>
      <c r="AB1026" s="106" t="s">
        <v>7171</v>
      </c>
      <c r="AC1026" s="78" t="s">
        <v>7028</v>
      </c>
      <c r="AD1026" s="134">
        <v>11447</v>
      </c>
      <c r="AE1026" s="19" t="s">
        <v>4723</v>
      </c>
      <c r="AF1026" s="4">
        <v>15118</v>
      </c>
      <c r="AG1026" s="19" t="s">
        <v>6892</v>
      </c>
      <c r="AH1026" s="19" t="s">
        <v>1601</v>
      </c>
      <c r="AI1026" s="1" t="s">
        <v>3082</v>
      </c>
      <c r="AJ1026" s="1" t="s">
        <v>379</v>
      </c>
    </row>
    <row r="1027" spans="1:36" ht="102" x14ac:dyDescent="0.2">
      <c r="A1027" s="123">
        <v>1029</v>
      </c>
      <c r="B1027" s="69" t="s">
        <v>6871</v>
      </c>
      <c r="C1027" s="2" t="s">
        <v>6962</v>
      </c>
      <c r="D1027" s="149"/>
      <c r="E1027" s="185" t="s">
        <v>6963</v>
      </c>
      <c r="F1027" s="170" t="s">
        <v>7168</v>
      </c>
      <c r="G1027" s="24">
        <v>16</v>
      </c>
      <c r="H1027" s="19" t="s">
        <v>1161</v>
      </c>
      <c r="I1027" s="19" t="s">
        <v>7294</v>
      </c>
      <c r="J1027" s="19" t="s">
        <v>350</v>
      </c>
      <c r="K1027" s="19" t="s">
        <v>6957</v>
      </c>
      <c r="L1027" s="44" t="s">
        <v>6958</v>
      </c>
      <c r="M1027" s="244">
        <v>-113.5</v>
      </c>
      <c r="N1027" s="57" t="s">
        <v>6959</v>
      </c>
      <c r="O1027" s="19" t="s">
        <v>1709</v>
      </c>
      <c r="P1027" s="19" t="s">
        <v>379</v>
      </c>
      <c r="Q1027" s="19" t="s">
        <v>379</v>
      </c>
      <c r="R1027" s="1" t="s">
        <v>6928</v>
      </c>
      <c r="S1027" s="19" t="s">
        <v>7019</v>
      </c>
      <c r="T1027" s="19" t="s">
        <v>3082</v>
      </c>
      <c r="U1027" s="219" t="s">
        <v>379</v>
      </c>
      <c r="V1027" s="19" t="s">
        <v>379</v>
      </c>
      <c r="W1027" s="19" t="s">
        <v>379</v>
      </c>
      <c r="X1027" s="19" t="s">
        <v>6560</v>
      </c>
      <c r="Y1027" s="19" t="s">
        <v>3693</v>
      </c>
      <c r="Z1027" s="31" t="s">
        <v>6625</v>
      </c>
      <c r="AA1027" s="31" t="s">
        <v>635</v>
      </c>
      <c r="AB1027" s="106" t="s">
        <v>7171</v>
      </c>
      <c r="AC1027" s="78" t="s">
        <v>7028</v>
      </c>
      <c r="AD1027" s="134">
        <v>11447</v>
      </c>
      <c r="AE1027" s="19" t="s">
        <v>4723</v>
      </c>
      <c r="AF1027" s="4">
        <v>15118</v>
      </c>
      <c r="AG1027" s="19" t="s">
        <v>6892</v>
      </c>
      <c r="AH1027" s="19" t="s">
        <v>1601</v>
      </c>
      <c r="AI1027" s="1" t="s">
        <v>3082</v>
      </c>
      <c r="AJ1027" s="1" t="s">
        <v>379</v>
      </c>
    </row>
    <row r="1028" spans="1:36" ht="102" x14ac:dyDescent="0.2">
      <c r="A1028" s="123">
        <v>1030</v>
      </c>
      <c r="B1028" s="69" t="s">
        <v>6871</v>
      </c>
      <c r="C1028" s="2" t="s">
        <v>7295</v>
      </c>
      <c r="D1028" s="149"/>
      <c r="E1028" s="185" t="s">
        <v>6964</v>
      </c>
      <c r="F1028" s="170" t="s">
        <v>7168</v>
      </c>
      <c r="G1028" s="24">
        <v>20</v>
      </c>
      <c r="H1028" s="19" t="s">
        <v>1161</v>
      </c>
      <c r="I1028" s="19" t="s">
        <v>7296</v>
      </c>
      <c r="J1028" s="19" t="s">
        <v>350</v>
      </c>
      <c r="K1028" s="19" t="s">
        <v>6965</v>
      </c>
      <c r="L1028" s="44" t="s">
        <v>6966</v>
      </c>
      <c r="M1028" s="52">
        <v>2</v>
      </c>
      <c r="N1028" s="57" t="s">
        <v>6967</v>
      </c>
      <c r="O1028" s="19" t="s">
        <v>7038</v>
      </c>
      <c r="P1028" s="19" t="s">
        <v>379</v>
      </c>
      <c r="Q1028" s="19" t="s">
        <v>379</v>
      </c>
      <c r="R1028" s="1" t="s">
        <v>6928</v>
      </c>
      <c r="S1028" s="19" t="s">
        <v>7018</v>
      </c>
      <c r="T1028" s="19" t="s">
        <v>2207</v>
      </c>
      <c r="U1028" s="219" t="s">
        <v>7026</v>
      </c>
      <c r="V1028" s="19" t="s">
        <v>7027</v>
      </c>
      <c r="W1028" s="1" t="s">
        <v>7170</v>
      </c>
      <c r="X1028" s="19" t="s">
        <v>6560</v>
      </c>
      <c r="Y1028" s="19" t="s">
        <v>3867</v>
      </c>
      <c r="Z1028" s="31" t="s">
        <v>6929</v>
      </c>
      <c r="AA1028" s="31" t="s">
        <v>635</v>
      </c>
      <c r="AB1028" s="106" t="s">
        <v>7171</v>
      </c>
      <c r="AC1028" s="78" t="s">
        <v>7028</v>
      </c>
      <c r="AD1028" s="134" t="s">
        <v>7029</v>
      </c>
      <c r="AE1028" s="19" t="s">
        <v>4723</v>
      </c>
      <c r="AF1028" s="4">
        <v>17746</v>
      </c>
      <c r="AG1028" s="19" t="s">
        <v>6892</v>
      </c>
      <c r="AH1028" s="19" t="s">
        <v>1601</v>
      </c>
      <c r="AI1028" s="1" t="s">
        <v>3082</v>
      </c>
      <c r="AJ1028" s="1" t="s">
        <v>379</v>
      </c>
    </row>
    <row r="1029" spans="1:36" ht="102" x14ac:dyDescent="0.2">
      <c r="A1029" s="123">
        <v>1031</v>
      </c>
      <c r="B1029" s="69" t="s">
        <v>6871</v>
      </c>
      <c r="C1029" s="2" t="s">
        <v>7173</v>
      </c>
      <c r="D1029" s="149"/>
      <c r="E1029" s="185" t="s">
        <v>6968</v>
      </c>
      <c r="F1029" s="170" t="s">
        <v>7168</v>
      </c>
      <c r="G1029" s="24">
        <v>20</v>
      </c>
      <c r="H1029" s="19" t="s">
        <v>1161</v>
      </c>
      <c r="I1029" s="19" t="s">
        <v>7296</v>
      </c>
      <c r="J1029" s="19" t="s">
        <v>350</v>
      </c>
      <c r="K1029" s="19" t="s">
        <v>6969</v>
      </c>
      <c r="L1029" s="44" t="s">
        <v>6970</v>
      </c>
      <c r="M1029" s="52">
        <v>2</v>
      </c>
      <c r="N1029" s="57" t="s">
        <v>6971</v>
      </c>
      <c r="O1029" s="19" t="s">
        <v>7038</v>
      </c>
      <c r="P1029" s="19" t="s">
        <v>379</v>
      </c>
      <c r="Q1029" s="19" t="s">
        <v>379</v>
      </c>
      <c r="R1029" s="1" t="s">
        <v>6928</v>
      </c>
      <c r="S1029" s="19" t="s">
        <v>7018</v>
      </c>
      <c r="T1029" s="19" t="s">
        <v>2207</v>
      </c>
      <c r="U1029" s="219" t="s">
        <v>7026</v>
      </c>
      <c r="V1029" s="19" t="s">
        <v>7027</v>
      </c>
      <c r="W1029" s="1" t="s">
        <v>7170</v>
      </c>
      <c r="X1029" s="19" t="s">
        <v>6560</v>
      </c>
      <c r="Y1029" s="19" t="s">
        <v>3867</v>
      </c>
      <c r="Z1029" s="31" t="s">
        <v>6929</v>
      </c>
      <c r="AA1029" s="31" t="s">
        <v>635</v>
      </c>
      <c r="AB1029" s="106" t="s">
        <v>7171</v>
      </c>
      <c r="AC1029" s="78" t="s">
        <v>7028</v>
      </c>
      <c r="AD1029" s="134" t="s">
        <v>7029</v>
      </c>
      <c r="AE1029" s="19" t="s">
        <v>4723</v>
      </c>
      <c r="AF1029" s="4">
        <v>17746</v>
      </c>
      <c r="AG1029" s="19" t="s">
        <v>6892</v>
      </c>
      <c r="AH1029" s="19" t="s">
        <v>1601</v>
      </c>
      <c r="AI1029" s="1" t="s">
        <v>3082</v>
      </c>
      <c r="AJ1029" s="1" t="s">
        <v>379</v>
      </c>
    </row>
    <row r="1030" spans="1:36" ht="102" x14ac:dyDescent="0.2">
      <c r="A1030" s="123">
        <v>1032</v>
      </c>
      <c r="B1030" s="69" t="s">
        <v>6871</v>
      </c>
      <c r="C1030" s="2" t="s">
        <v>6972</v>
      </c>
      <c r="D1030" s="149"/>
      <c r="E1030" s="185" t="s">
        <v>6973</v>
      </c>
      <c r="F1030" s="170" t="s">
        <v>7168</v>
      </c>
      <c r="G1030" s="24">
        <v>20</v>
      </c>
      <c r="H1030" s="19" t="s">
        <v>1161</v>
      </c>
      <c r="I1030" s="19" t="s">
        <v>7296</v>
      </c>
      <c r="J1030" s="19" t="s">
        <v>350</v>
      </c>
      <c r="K1030" s="19" t="s">
        <v>6965</v>
      </c>
      <c r="L1030" s="44" t="s">
        <v>6966</v>
      </c>
      <c r="M1030" s="244">
        <v>-113.5</v>
      </c>
      <c r="N1030" s="57" t="s">
        <v>6967</v>
      </c>
      <c r="O1030" s="19" t="s">
        <v>1709</v>
      </c>
      <c r="P1030" s="19" t="s">
        <v>379</v>
      </c>
      <c r="Q1030" s="19" t="s">
        <v>379</v>
      </c>
      <c r="R1030" s="1" t="s">
        <v>6928</v>
      </c>
      <c r="S1030" s="19" t="s">
        <v>7019</v>
      </c>
      <c r="T1030" s="19" t="s">
        <v>3082</v>
      </c>
      <c r="U1030" s="219" t="s">
        <v>379</v>
      </c>
      <c r="V1030" s="19" t="s">
        <v>379</v>
      </c>
      <c r="W1030" s="19" t="s">
        <v>379</v>
      </c>
      <c r="X1030" s="19" t="s">
        <v>6560</v>
      </c>
      <c r="Y1030" s="19" t="s">
        <v>3867</v>
      </c>
      <c r="Z1030" s="31" t="s">
        <v>6625</v>
      </c>
      <c r="AA1030" s="31" t="s">
        <v>635</v>
      </c>
      <c r="AB1030" s="106" t="s">
        <v>7171</v>
      </c>
      <c r="AC1030" s="78" t="s">
        <v>7028</v>
      </c>
      <c r="AD1030" s="134">
        <v>12917</v>
      </c>
      <c r="AE1030" s="19" t="s">
        <v>4723</v>
      </c>
      <c r="AF1030" s="4">
        <v>17088</v>
      </c>
      <c r="AG1030" s="19" t="s">
        <v>6892</v>
      </c>
      <c r="AH1030" s="19" t="s">
        <v>1601</v>
      </c>
      <c r="AI1030" s="1" t="s">
        <v>3082</v>
      </c>
      <c r="AJ1030" s="1" t="s">
        <v>379</v>
      </c>
    </row>
    <row r="1031" spans="1:36" ht="102" x14ac:dyDescent="0.2">
      <c r="A1031" s="123">
        <v>1033</v>
      </c>
      <c r="B1031" s="69" t="s">
        <v>6871</v>
      </c>
      <c r="C1031" s="2" t="s">
        <v>6974</v>
      </c>
      <c r="D1031" s="149"/>
      <c r="E1031" s="185" t="s">
        <v>6975</v>
      </c>
      <c r="F1031" s="170" t="s">
        <v>7168</v>
      </c>
      <c r="G1031" s="24">
        <v>20</v>
      </c>
      <c r="H1031" s="19" t="s">
        <v>1161</v>
      </c>
      <c r="I1031" s="19" t="s">
        <v>7296</v>
      </c>
      <c r="J1031" s="19" t="s">
        <v>350</v>
      </c>
      <c r="K1031" s="19" t="s">
        <v>6969</v>
      </c>
      <c r="L1031" s="44" t="s">
        <v>6970</v>
      </c>
      <c r="M1031" s="244">
        <v>-113.5</v>
      </c>
      <c r="N1031" s="57" t="s">
        <v>6971</v>
      </c>
      <c r="O1031" s="19" t="s">
        <v>1709</v>
      </c>
      <c r="P1031" s="19" t="s">
        <v>379</v>
      </c>
      <c r="Q1031" s="19" t="s">
        <v>379</v>
      </c>
      <c r="R1031" s="1" t="s">
        <v>6928</v>
      </c>
      <c r="S1031" s="19" t="s">
        <v>7019</v>
      </c>
      <c r="T1031" s="19" t="s">
        <v>3082</v>
      </c>
      <c r="U1031" s="219" t="s">
        <v>379</v>
      </c>
      <c r="V1031" s="19" t="s">
        <v>379</v>
      </c>
      <c r="W1031" s="19" t="s">
        <v>379</v>
      </c>
      <c r="X1031" s="19" t="s">
        <v>6560</v>
      </c>
      <c r="Y1031" s="19" t="s">
        <v>3867</v>
      </c>
      <c r="Z1031" s="31" t="s">
        <v>6625</v>
      </c>
      <c r="AA1031" s="31" t="s">
        <v>635</v>
      </c>
      <c r="AB1031" s="106" t="s">
        <v>7171</v>
      </c>
      <c r="AC1031" s="78" t="s">
        <v>7028</v>
      </c>
      <c r="AD1031" s="134">
        <v>12917</v>
      </c>
      <c r="AE1031" s="19" t="s">
        <v>4723</v>
      </c>
      <c r="AF1031" s="4">
        <v>17088</v>
      </c>
      <c r="AG1031" s="19" t="s">
        <v>6892</v>
      </c>
      <c r="AH1031" s="19" t="s">
        <v>1601</v>
      </c>
      <c r="AI1031" s="1" t="s">
        <v>3082</v>
      </c>
      <c r="AJ1031" s="1" t="s">
        <v>379</v>
      </c>
    </row>
    <row r="1032" spans="1:36" ht="78" customHeight="1" x14ac:dyDescent="0.2">
      <c r="A1032" s="124">
        <v>1034</v>
      </c>
      <c r="B1032" s="225" t="s">
        <v>1019</v>
      </c>
      <c r="C1032" s="87" t="s">
        <v>6902</v>
      </c>
      <c r="D1032" s="153"/>
      <c r="E1032" s="107" t="s">
        <v>6900</v>
      </c>
      <c r="F1032" s="172" t="s">
        <v>6901</v>
      </c>
      <c r="G1032" s="63">
        <v>5</v>
      </c>
      <c r="H1032" s="20" t="s">
        <v>1161</v>
      </c>
      <c r="I1032" s="19" t="s">
        <v>7062</v>
      </c>
      <c r="J1032" s="20" t="s">
        <v>1324</v>
      </c>
      <c r="K1032" s="20" t="s">
        <v>7052</v>
      </c>
      <c r="L1032" s="64" t="s">
        <v>7053</v>
      </c>
      <c r="M1032" s="52">
        <v>-31</v>
      </c>
      <c r="N1032" s="57" t="s">
        <v>7054</v>
      </c>
      <c r="O1032" s="19" t="s">
        <v>7038</v>
      </c>
      <c r="P1032" s="20" t="s">
        <v>379</v>
      </c>
      <c r="Q1032" s="20" t="s">
        <v>379</v>
      </c>
      <c r="R1032" s="17" t="s">
        <v>7047</v>
      </c>
      <c r="S1032" s="19" t="s">
        <v>7068</v>
      </c>
      <c r="T1032" s="20" t="s">
        <v>632</v>
      </c>
      <c r="U1032" s="231">
        <v>0.06</v>
      </c>
      <c r="V1032" s="232">
        <v>2.46</v>
      </c>
      <c r="W1032" s="17" t="s">
        <v>4026</v>
      </c>
      <c r="X1032" s="20" t="s">
        <v>7071</v>
      </c>
      <c r="Y1032" s="20" t="s">
        <v>3606</v>
      </c>
      <c r="Z1032" s="227" t="s">
        <v>6625</v>
      </c>
      <c r="AA1032" s="227" t="s">
        <v>635</v>
      </c>
      <c r="AB1032" s="106" t="s">
        <v>6925</v>
      </c>
      <c r="AC1032" s="73" t="s">
        <v>7028</v>
      </c>
      <c r="AD1032" s="235">
        <v>5276</v>
      </c>
      <c r="AE1032" s="19" t="s">
        <v>4026</v>
      </c>
      <c r="AF1032" s="237" t="s">
        <v>7085</v>
      </c>
      <c r="AG1032" s="19" t="s">
        <v>7091</v>
      </c>
      <c r="AH1032" s="20" t="s">
        <v>1447</v>
      </c>
      <c r="AI1032" s="17" t="s">
        <v>3082</v>
      </c>
      <c r="AJ1032" s="17" t="s">
        <v>379</v>
      </c>
    </row>
    <row r="1033" spans="1:36" ht="78" customHeight="1" x14ac:dyDescent="0.2">
      <c r="A1033" s="124">
        <v>1035</v>
      </c>
      <c r="B1033" s="225" t="s">
        <v>1019</v>
      </c>
      <c r="C1033" s="87" t="s">
        <v>6903</v>
      </c>
      <c r="D1033" s="153"/>
      <c r="E1033" s="107" t="s">
        <v>6904</v>
      </c>
      <c r="F1033" s="172" t="s">
        <v>6901</v>
      </c>
      <c r="G1033" s="63">
        <v>5</v>
      </c>
      <c r="H1033" s="20" t="s">
        <v>1161</v>
      </c>
      <c r="I1033" s="19" t="s">
        <v>7062</v>
      </c>
      <c r="J1033" s="20" t="s">
        <v>1324</v>
      </c>
      <c r="K1033" s="20" t="s">
        <v>7052</v>
      </c>
      <c r="L1033" s="64" t="s">
        <v>7053</v>
      </c>
      <c r="M1033" s="52">
        <v>-112</v>
      </c>
      <c r="N1033" s="57" t="s">
        <v>7054</v>
      </c>
      <c r="O1033" s="19" t="s">
        <v>1709</v>
      </c>
      <c r="P1033" s="20" t="s">
        <v>379</v>
      </c>
      <c r="Q1033" s="20" t="s">
        <v>379</v>
      </c>
      <c r="R1033" s="17" t="s">
        <v>7047</v>
      </c>
      <c r="S1033" s="19" t="s">
        <v>7069</v>
      </c>
      <c r="T1033" s="20" t="s">
        <v>275</v>
      </c>
      <c r="U1033" s="231" t="s">
        <v>379</v>
      </c>
      <c r="V1033" s="20" t="s">
        <v>379</v>
      </c>
      <c r="W1033" s="17" t="s">
        <v>379</v>
      </c>
      <c r="X1033" s="20" t="s">
        <v>7071</v>
      </c>
      <c r="Y1033" s="20" t="s">
        <v>3606</v>
      </c>
      <c r="Z1033" s="227" t="s">
        <v>6625</v>
      </c>
      <c r="AA1033" s="227" t="s">
        <v>635</v>
      </c>
      <c r="AB1033" s="106" t="s">
        <v>6925</v>
      </c>
      <c r="AC1033" s="73" t="s">
        <v>7028</v>
      </c>
      <c r="AD1033" s="134">
        <v>4858</v>
      </c>
      <c r="AE1033" s="19" t="s">
        <v>4026</v>
      </c>
      <c r="AF1033" s="237" t="s">
        <v>7086</v>
      </c>
      <c r="AG1033" s="19" t="s">
        <v>7092</v>
      </c>
      <c r="AH1033" s="20" t="s">
        <v>1447</v>
      </c>
      <c r="AI1033" s="17" t="s">
        <v>3082</v>
      </c>
      <c r="AJ1033" s="17" t="s">
        <v>379</v>
      </c>
    </row>
    <row r="1034" spans="1:36" ht="78" customHeight="1" x14ac:dyDescent="0.2">
      <c r="A1034" s="124">
        <v>1036</v>
      </c>
      <c r="B1034" s="225" t="s">
        <v>1019</v>
      </c>
      <c r="C1034" s="87" t="s">
        <v>6905</v>
      </c>
      <c r="D1034" s="153"/>
      <c r="E1034" s="107" t="s">
        <v>6907</v>
      </c>
      <c r="F1034" s="172" t="s">
        <v>6901</v>
      </c>
      <c r="G1034" s="63">
        <v>6</v>
      </c>
      <c r="H1034" s="20" t="s">
        <v>1161</v>
      </c>
      <c r="I1034" s="19" t="s">
        <v>7043</v>
      </c>
      <c r="J1034" s="20" t="s">
        <v>7046</v>
      </c>
      <c r="K1034" s="20" t="s">
        <v>7055</v>
      </c>
      <c r="L1034" s="64" t="s">
        <v>7072</v>
      </c>
      <c r="M1034" s="236" t="s">
        <v>7077</v>
      </c>
      <c r="N1034" s="57" t="s">
        <v>7063</v>
      </c>
      <c r="O1034" s="19" t="s">
        <v>7038</v>
      </c>
      <c r="P1034" s="20" t="s">
        <v>379</v>
      </c>
      <c r="Q1034" s="20" t="s">
        <v>379</v>
      </c>
      <c r="R1034" s="17" t="s">
        <v>7047</v>
      </c>
      <c r="S1034" s="19" t="s">
        <v>7068</v>
      </c>
      <c r="T1034" s="20" t="s">
        <v>632</v>
      </c>
      <c r="U1034" s="231">
        <v>7.0000000000000007E-2</v>
      </c>
      <c r="V1034" s="232">
        <v>2.87</v>
      </c>
      <c r="W1034" s="17" t="s">
        <v>4026</v>
      </c>
      <c r="X1034" s="20" t="s">
        <v>7071</v>
      </c>
      <c r="Y1034" s="20" t="s">
        <v>3606</v>
      </c>
      <c r="Z1034" s="227" t="s">
        <v>6625</v>
      </c>
      <c r="AA1034" s="227" t="s">
        <v>7049</v>
      </c>
      <c r="AB1034" s="106" t="s">
        <v>6925</v>
      </c>
      <c r="AC1034" s="73" t="s">
        <v>7028</v>
      </c>
      <c r="AD1034" s="134">
        <v>5817</v>
      </c>
      <c r="AE1034" s="19" t="s">
        <v>4026</v>
      </c>
      <c r="AF1034" s="237" t="s">
        <v>7081</v>
      </c>
      <c r="AG1034" s="19" t="s">
        <v>7091</v>
      </c>
      <c r="AH1034" s="20" t="s">
        <v>7050</v>
      </c>
      <c r="AI1034" s="17" t="s">
        <v>3082</v>
      </c>
      <c r="AJ1034" s="17" t="s">
        <v>379</v>
      </c>
    </row>
    <row r="1035" spans="1:36" ht="78" customHeight="1" x14ac:dyDescent="0.2">
      <c r="A1035" s="124">
        <v>1037</v>
      </c>
      <c r="B1035" s="225" t="s">
        <v>1019</v>
      </c>
      <c r="C1035" s="87" t="s">
        <v>6906</v>
      </c>
      <c r="D1035" s="153"/>
      <c r="E1035" s="107" t="s">
        <v>6908</v>
      </c>
      <c r="F1035" s="172" t="s">
        <v>6901</v>
      </c>
      <c r="G1035" s="63">
        <v>6</v>
      </c>
      <c r="H1035" s="20" t="s">
        <v>1161</v>
      </c>
      <c r="I1035" s="19" t="s">
        <v>7043</v>
      </c>
      <c r="J1035" s="20" t="s">
        <v>7046</v>
      </c>
      <c r="K1035" s="20" t="s">
        <v>7055</v>
      </c>
      <c r="L1035" s="64" t="s">
        <v>7072</v>
      </c>
      <c r="M1035" s="236" t="s">
        <v>7078</v>
      </c>
      <c r="N1035" s="57" t="s">
        <v>7063</v>
      </c>
      <c r="O1035" s="19" t="s">
        <v>1709</v>
      </c>
      <c r="P1035" s="20" t="s">
        <v>379</v>
      </c>
      <c r="Q1035" s="20" t="s">
        <v>379</v>
      </c>
      <c r="R1035" s="17" t="s">
        <v>7047</v>
      </c>
      <c r="S1035" s="19" t="s">
        <v>7069</v>
      </c>
      <c r="T1035" s="20" t="s">
        <v>275</v>
      </c>
      <c r="U1035" s="231" t="s">
        <v>379</v>
      </c>
      <c r="V1035" s="20" t="s">
        <v>379</v>
      </c>
      <c r="W1035" s="17" t="s">
        <v>379</v>
      </c>
      <c r="X1035" s="20" t="s">
        <v>7071</v>
      </c>
      <c r="Y1035" s="20" t="s">
        <v>3606</v>
      </c>
      <c r="Z1035" s="227" t="s">
        <v>6625</v>
      </c>
      <c r="AA1035" s="227" t="s">
        <v>7049</v>
      </c>
      <c r="AB1035" s="106" t="s">
        <v>6925</v>
      </c>
      <c r="AC1035" s="73" t="s">
        <v>7028</v>
      </c>
      <c r="AD1035" s="134">
        <v>8399</v>
      </c>
      <c r="AE1035" s="19" t="s">
        <v>4026</v>
      </c>
      <c r="AF1035" s="237" t="s">
        <v>7082</v>
      </c>
      <c r="AG1035" s="19" t="s">
        <v>7092</v>
      </c>
      <c r="AH1035" s="20" t="s">
        <v>7050</v>
      </c>
      <c r="AI1035" s="17" t="s">
        <v>3082</v>
      </c>
      <c r="AJ1035" s="17" t="s">
        <v>379</v>
      </c>
    </row>
    <row r="1036" spans="1:36" ht="78" customHeight="1" x14ac:dyDescent="0.2">
      <c r="A1036" s="124">
        <v>1038</v>
      </c>
      <c r="B1036" s="225" t="s">
        <v>1019</v>
      </c>
      <c r="C1036" s="87" t="s">
        <v>6909</v>
      </c>
      <c r="D1036" s="153"/>
      <c r="E1036" s="107" t="s">
        <v>6911</v>
      </c>
      <c r="F1036" s="172" t="s">
        <v>6901</v>
      </c>
      <c r="G1036" s="63">
        <v>10</v>
      </c>
      <c r="H1036" s="20" t="s">
        <v>1161</v>
      </c>
      <c r="I1036" s="19" t="s">
        <v>7061</v>
      </c>
      <c r="J1036" s="20" t="s">
        <v>7046</v>
      </c>
      <c r="K1036" s="19" t="s">
        <v>7058</v>
      </c>
      <c r="L1036" s="44" t="s">
        <v>7073</v>
      </c>
      <c r="M1036" s="236" t="s">
        <v>7077</v>
      </c>
      <c r="N1036" s="57" t="s">
        <v>7064</v>
      </c>
      <c r="O1036" s="19" t="s">
        <v>7038</v>
      </c>
      <c r="P1036" s="20" t="s">
        <v>379</v>
      </c>
      <c r="Q1036" s="20" t="s">
        <v>379</v>
      </c>
      <c r="R1036" s="17" t="s">
        <v>7047</v>
      </c>
      <c r="S1036" s="19" t="s">
        <v>7068</v>
      </c>
      <c r="T1036" s="20" t="s">
        <v>632</v>
      </c>
      <c r="U1036" s="231">
        <v>0.11</v>
      </c>
      <c r="V1036" s="232">
        <v>4.5199999999999996</v>
      </c>
      <c r="W1036" s="17" t="s">
        <v>4026</v>
      </c>
      <c r="X1036" s="20" t="s">
        <v>7071</v>
      </c>
      <c r="Y1036" s="20" t="s">
        <v>3606</v>
      </c>
      <c r="Z1036" s="227" t="s">
        <v>6625</v>
      </c>
      <c r="AA1036" s="227" t="s">
        <v>7049</v>
      </c>
      <c r="AB1036" s="106" t="s">
        <v>6925</v>
      </c>
      <c r="AC1036" s="73" t="s">
        <v>7028</v>
      </c>
      <c r="AD1036" s="134">
        <v>8560</v>
      </c>
      <c r="AE1036" s="19" t="s">
        <v>4026</v>
      </c>
      <c r="AF1036" s="237" t="s">
        <v>7083</v>
      </c>
      <c r="AG1036" s="19" t="s">
        <v>7091</v>
      </c>
      <c r="AH1036" s="20" t="s">
        <v>7051</v>
      </c>
      <c r="AI1036" s="17" t="s">
        <v>3082</v>
      </c>
      <c r="AJ1036" s="17" t="s">
        <v>379</v>
      </c>
    </row>
    <row r="1037" spans="1:36" ht="78" customHeight="1" x14ac:dyDescent="0.2">
      <c r="A1037" s="124">
        <v>1039</v>
      </c>
      <c r="B1037" s="225" t="s">
        <v>1019</v>
      </c>
      <c r="C1037" s="87" t="s">
        <v>6910</v>
      </c>
      <c r="D1037" s="153"/>
      <c r="E1037" s="107" t="s">
        <v>6912</v>
      </c>
      <c r="F1037" s="172" t="s">
        <v>6901</v>
      </c>
      <c r="G1037" s="63">
        <v>10</v>
      </c>
      <c r="H1037" s="20" t="s">
        <v>1161</v>
      </c>
      <c r="I1037" s="19" t="s">
        <v>7061</v>
      </c>
      <c r="J1037" s="20" t="s">
        <v>7046</v>
      </c>
      <c r="K1037" s="19" t="s">
        <v>7058</v>
      </c>
      <c r="L1037" s="44" t="s">
        <v>7073</v>
      </c>
      <c r="M1037" s="236" t="s">
        <v>7078</v>
      </c>
      <c r="N1037" s="57" t="s">
        <v>7064</v>
      </c>
      <c r="O1037" s="19" t="s">
        <v>1709</v>
      </c>
      <c r="P1037" s="20" t="s">
        <v>379</v>
      </c>
      <c r="Q1037" s="20" t="s">
        <v>379</v>
      </c>
      <c r="R1037" s="17" t="s">
        <v>7047</v>
      </c>
      <c r="S1037" s="19" t="s">
        <v>7069</v>
      </c>
      <c r="T1037" s="20" t="s">
        <v>275</v>
      </c>
      <c r="U1037" s="231" t="s">
        <v>379</v>
      </c>
      <c r="V1037" s="20" t="s">
        <v>379</v>
      </c>
      <c r="W1037" s="17" t="s">
        <v>379</v>
      </c>
      <c r="X1037" s="20" t="s">
        <v>7071</v>
      </c>
      <c r="Y1037" s="20" t="s">
        <v>3606</v>
      </c>
      <c r="Z1037" s="227" t="s">
        <v>6625</v>
      </c>
      <c r="AA1037" s="227" t="s">
        <v>7049</v>
      </c>
      <c r="AB1037" s="106" t="s">
        <v>6925</v>
      </c>
      <c r="AC1037" s="73" t="s">
        <v>7028</v>
      </c>
      <c r="AD1037" s="134">
        <v>8142</v>
      </c>
      <c r="AE1037" s="19" t="s">
        <v>4026</v>
      </c>
      <c r="AF1037" s="237" t="s">
        <v>7084</v>
      </c>
      <c r="AG1037" s="19" t="s">
        <v>7092</v>
      </c>
      <c r="AH1037" s="20" t="s">
        <v>7051</v>
      </c>
      <c r="AI1037" s="17" t="s">
        <v>3082</v>
      </c>
      <c r="AJ1037" s="17" t="s">
        <v>379</v>
      </c>
    </row>
    <row r="1038" spans="1:36" ht="78" customHeight="1" x14ac:dyDescent="0.2">
      <c r="A1038" s="124">
        <v>1040</v>
      </c>
      <c r="B1038" s="225" t="s">
        <v>1019</v>
      </c>
      <c r="C1038" s="87" t="s">
        <v>6913</v>
      </c>
      <c r="D1038" s="153"/>
      <c r="E1038" s="107" t="s">
        <v>6915</v>
      </c>
      <c r="F1038" s="172" t="s">
        <v>6901</v>
      </c>
      <c r="G1038" s="63">
        <v>12</v>
      </c>
      <c r="H1038" s="20" t="s">
        <v>1161</v>
      </c>
      <c r="I1038" s="19" t="s">
        <v>7044</v>
      </c>
      <c r="J1038" s="20" t="s">
        <v>7046</v>
      </c>
      <c r="K1038" s="20" t="s">
        <v>7056</v>
      </c>
      <c r="L1038" s="64" t="s">
        <v>7074</v>
      </c>
      <c r="M1038" s="236" t="s">
        <v>7077</v>
      </c>
      <c r="N1038" s="57" t="s">
        <v>7065</v>
      </c>
      <c r="O1038" s="19" t="s">
        <v>7038</v>
      </c>
      <c r="P1038" s="20" t="s">
        <v>379</v>
      </c>
      <c r="Q1038" s="20" t="s">
        <v>379</v>
      </c>
      <c r="R1038" s="17" t="s">
        <v>7047</v>
      </c>
      <c r="S1038" s="19" t="s">
        <v>7068</v>
      </c>
      <c r="T1038" s="20" t="s">
        <v>632</v>
      </c>
      <c r="U1038" s="231">
        <v>0.13</v>
      </c>
      <c r="V1038" s="232">
        <v>5.34</v>
      </c>
      <c r="W1038" s="17" t="s">
        <v>4026</v>
      </c>
      <c r="X1038" s="20" t="s">
        <v>7071</v>
      </c>
      <c r="Y1038" s="20" t="s">
        <v>7048</v>
      </c>
      <c r="Z1038" s="227" t="s">
        <v>6625</v>
      </c>
      <c r="AA1038" s="227" t="s">
        <v>7049</v>
      </c>
      <c r="AB1038" s="106" t="s">
        <v>6925</v>
      </c>
      <c r="AC1038" s="73" t="s">
        <v>7028</v>
      </c>
      <c r="AD1038" s="134">
        <v>9186</v>
      </c>
      <c r="AE1038" s="19" t="s">
        <v>4026</v>
      </c>
      <c r="AF1038" s="237" t="s">
        <v>7079</v>
      </c>
      <c r="AG1038" s="19" t="s">
        <v>7091</v>
      </c>
      <c r="AH1038" s="20" t="s">
        <v>7051</v>
      </c>
      <c r="AI1038" s="17" t="s">
        <v>3082</v>
      </c>
      <c r="AJ1038" s="17" t="s">
        <v>379</v>
      </c>
    </row>
    <row r="1039" spans="1:36" ht="78" customHeight="1" x14ac:dyDescent="0.2">
      <c r="A1039" s="124">
        <v>1041</v>
      </c>
      <c r="B1039" s="225" t="s">
        <v>1019</v>
      </c>
      <c r="C1039" s="87" t="s">
        <v>6914</v>
      </c>
      <c r="D1039" s="153"/>
      <c r="E1039" s="107" t="s">
        <v>6916</v>
      </c>
      <c r="F1039" s="172" t="s">
        <v>6901</v>
      </c>
      <c r="G1039" s="63">
        <v>12</v>
      </c>
      <c r="H1039" s="20" t="s">
        <v>1161</v>
      </c>
      <c r="I1039" s="19" t="s">
        <v>7044</v>
      </c>
      <c r="J1039" s="20" t="s">
        <v>7046</v>
      </c>
      <c r="K1039" s="20" t="s">
        <v>7056</v>
      </c>
      <c r="L1039" s="64" t="s">
        <v>7074</v>
      </c>
      <c r="M1039" s="236" t="s">
        <v>7078</v>
      </c>
      <c r="N1039" s="57" t="s">
        <v>7065</v>
      </c>
      <c r="O1039" s="19" t="s">
        <v>1709</v>
      </c>
      <c r="P1039" s="20" t="s">
        <v>379</v>
      </c>
      <c r="Q1039" s="20" t="s">
        <v>379</v>
      </c>
      <c r="R1039" s="17" t="s">
        <v>7047</v>
      </c>
      <c r="S1039" s="19" t="s">
        <v>7069</v>
      </c>
      <c r="T1039" s="20" t="s">
        <v>275</v>
      </c>
      <c r="U1039" s="231" t="s">
        <v>379</v>
      </c>
      <c r="V1039" s="20" t="s">
        <v>379</v>
      </c>
      <c r="W1039" s="17" t="s">
        <v>379</v>
      </c>
      <c r="X1039" s="20" t="s">
        <v>7071</v>
      </c>
      <c r="Y1039" s="20" t="s">
        <v>7048</v>
      </c>
      <c r="Z1039" s="227" t="s">
        <v>6625</v>
      </c>
      <c r="AA1039" s="227" t="s">
        <v>7049</v>
      </c>
      <c r="AB1039" s="106" t="s">
        <v>6925</v>
      </c>
      <c r="AC1039" s="73" t="s">
        <v>7028</v>
      </c>
      <c r="AD1039" s="134">
        <v>8768</v>
      </c>
      <c r="AE1039" s="19" t="s">
        <v>4026</v>
      </c>
      <c r="AF1039" s="237" t="s">
        <v>7080</v>
      </c>
      <c r="AG1039" s="19" t="s">
        <v>7092</v>
      </c>
      <c r="AH1039" s="20" t="s">
        <v>7051</v>
      </c>
      <c r="AI1039" s="17" t="s">
        <v>3082</v>
      </c>
      <c r="AJ1039" s="17" t="s">
        <v>379</v>
      </c>
    </row>
    <row r="1040" spans="1:36" ht="78" customHeight="1" x14ac:dyDescent="0.2">
      <c r="A1040" s="124">
        <v>1042</v>
      </c>
      <c r="B1040" s="225" t="s">
        <v>1019</v>
      </c>
      <c r="C1040" s="87" t="s">
        <v>6917</v>
      </c>
      <c r="D1040" s="153"/>
      <c r="E1040" s="107" t="s">
        <v>6919</v>
      </c>
      <c r="F1040" s="172" t="s">
        <v>6901</v>
      </c>
      <c r="G1040" s="63">
        <v>18</v>
      </c>
      <c r="H1040" s="20" t="s">
        <v>1161</v>
      </c>
      <c r="I1040" s="19" t="s">
        <v>7045</v>
      </c>
      <c r="J1040" s="20" t="s">
        <v>7046</v>
      </c>
      <c r="K1040" s="20" t="s">
        <v>7057</v>
      </c>
      <c r="L1040" s="64" t="s">
        <v>7075</v>
      </c>
      <c r="M1040" s="236" t="s">
        <v>7077</v>
      </c>
      <c r="N1040" s="57" t="s">
        <v>7066</v>
      </c>
      <c r="O1040" s="19" t="s">
        <v>7038</v>
      </c>
      <c r="P1040" s="20" t="s">
        <v>379</v>
      </c>
      <c r="Q1040" s="20" t="s">
        <v>379</v>
      </c>
      <c r="R1040" s="17" t="s">
        <v>7047</v>
      </c>
      <c r="S1040" s="19" t="s">
        <v>7068</v>
      </c>
      <c r="T1040" s="20" t="s">
        <v>632</v>
      </c>
      <c r="U1040" s="231">
        <v>0.2</v>
      </c>
      <c r="V1040" s="232">
        <v>8.2100000000000009</v>
      </c>
      <c r="W1040" s="17" t="s">
        <v>4026</v>
      </c>
      <c r="X1040" s="20" t="s">
        <v>7071</v>
      </c>
      <c r="Y1040" s="20" t="s">
        <v>2618</v>
      </c>
      <c r="Z1040" s="227" t="s">
        <v>6625</v>
      </c>
      <c r="AA1040" s="227" t="s">
        <v>7049</v>
      </c>
      <c r="AB1040" s="106" t="s">
        <v>6925</v>
      </c>
      <c r="AC1040" s="73" t="s">
        <v>7028</v>
      </c>
      <c r="AD1040" s="134">
        <v>12433</v>
      </c>
      <c r="AE1040" s="19" t="s">
        <v>4026</v>
      </c>
      <c r="AF1040" s="237" t="s">
        <v>7087</v>
      </c>
      <c r="AG1040" s="19" t="s">
        <v>7091</v>
      </c>
      <c r="AH1040" s="20" t="s">
        <v>7051</v>
      </c>
      <c r="AI1040" s="17" t="s">
        <v>3082</v>
      </c>
      <c r="AJ1040" s="17" t="s">
        <v>379</v>
      </c>
    </row>
    <row r="1041" spans="1:36" ht="78" customHeight="1" x14ac:dyDescent="0.2">
      <c r="A1041" s="124">
        <v>1043</v>
      </c>
      <c r="B1041" s="225" t="s">
        <v>1019</v>
      </c>
      <c r="C1041" s="87" t="s">
        <v>6918</v>
      </c>
      <c r="D1041" s="153"/>
      <c r="E1041" s="107" t="s">
        <v>6920</v>
      </c>
      <c r="F1041" s="172" t="s">
        <v>6901</v>
      </c>
      <c r="G1041" s="63">
        <v>18</v>
      </c>
      <c r="H1041" s="20" t="s">
        <v>1161</v>
      </c>
      <c r="I1041" s="19" t="s">
        <v>7045</v>
      </c>
      <c r="J1041" s="20" t="s">
        <v>7046</v>
      </c>
      <c r="K1041" s="20" t="s">
        <v>7057</v>
      </c>
      <c r="L1041" s="64" t="s">
        <v>7075</v>
      </c>
      <c r="M1041" s="236" t="s">
        <v>7078</v>
      </c>
      <c r="N1041" s="57" t="s">
        <v>7066</v>
      </c>
      <c r="O1041" s="19" t="s">
        <v>1709</v>
      </c>
      <c r="P1041" s="20" t="s">
        <v>379</v>
      </c>
      <c r="Q1041" s="20" t="s">
        <v>379</v>
      </c>
      <c r="R1041" s="17" t="s">
        <v>7047</v>
      </c>
      <c r="S1041" s="19" t="s">
        <v>7069</v>
      </c>
      <c r="T1041" s="20" t="s">
        <v>275</v>
      </c>
      <c r="U1041" s="231" t="s">
        <v>379</v>
      </c>
      <c r="V1041" s="20">
        <v>0</v>
      </c>
      <c r="W1041" s="17" t="s">
        <v>379</v>
      </c>
      <c r="X1041" s="20" t="s">
        <v>7071</v>
      </c>
      <c r="Y1041" s="20" t="s">
        <v>2618</v>
      </c>
      <c r="Z1041" s="227" t="s">
        <v>6625</v>
      </c>
      <c r="AA1041" s="227" t="s">
        <v>7049</v>
      </c>
      <c r="AB1041" s="106" t="s">
        <v>6925</v>
      </c>
      <c r="AC1041" s="73" t="s">
        <v>7028</v>
      </c>
      <c r="AD1041" s="134">
        <v>12015</v>
      </c>
      <c r="AE1041" s="19" t="s">
        <v>4026</v>
      </c>
      <c r="AF1041" s="237" t="s">
        <v>7088</v>
      </c>
      <c r="AG1041" s="19" t="s">
        <v>7092</v>
      </c>
      <c r="AH1041" s="20" t="s">
        <v>7051</v>
      </c>
      <c r="AI1041" s="17" t="s">
        <v>3082</v>
      </c>
      <c r="AJ1041" s="17" t="s">
        <v>379</v>
      </c>
    </row>
    <row r="1042" spans="1:36" ht="78" customHeight="1" x14ac:dyDescent="0.2">
      <c r="A1042" s="124">
        <v>1044</v>
      </c>
      <c r="B1042" s="225" t="s">
        <v>1019</v>
      </c>
      <c r="C1042" s="87" t="s">
        <v>6921</v>
      </c>
      <c r="D1042" s="153"/>
      <c r="E1042" s="107" t="s">
        <v>6923</v>
      </c>
      <c r="F1042" s="172" t="s">
        <v>6901</v>
      </c>
      <c r="G1042" s="63">
        <v>20</v>
      </c>
      <c r="H1042" s="20" t="s">
        <v>1161</v>
      </c>
      <c r="I1042" s="19" t="s">
        <v>7060</v>
      </c>
      <c r="J1042" s="20" t="s">
        <v>7046</v>
      </c>
      <c r="K1042" s="19" t="s">
        <v>7059</v>
      </c>
      <c r="L1042" s="44" t="s">
        <v>7076</v>
      </c>
      <c r="M1042" s="236" t="s">
        <v>7077</v>
      </c>
      <c r="N1042" s="57" t="s">
        <v>7067</v>
      </c>
      <c r="O1042" s="19" t="s">
        <v>7038</v>
      </c>
      <c r="P1042" s="20" t="s">
        <v>379</v>
      </c>
      <c r="Q1042" s="20" t="s">
        <v>379</v>
      </c>
      <c r="R1042" s="17" t="s">
        <v>7047</v>
      </c>
      <c r="S1042" s="19" t="s">
        <v>7068</v>
      </c>
      <c r="T1042" s="20" t="s">
        <v>632</v>
      </c>
      <c r="U1042" s="231">
        <v>0.22</v>
      </c>
      <c r="V1042" s="232">
        <v>9.0299999999999994</v>
      </c>
      <c r="W1042" s="17" t="s">
        <v>4026</v>
      </c>
      <c r="X1042" s="20" t="s">
        <v>7071</v>
      </c>
      <c r="Y1042" s="20" t="s">
        <v>3606</v>
      </c>
      <c r="Z1042" s="227" t="s">
        <v>6625</v>
      </c>
      <c r="AA1042" s="227" t="s">
        <v>7049</v>
      </c>
      <c r="AB1042" s="106" t="s">
        <v>6925</v>
      </c>
      <c r="AC1042" s="73" t="s">
        <v>7028</v>
      </c>
      <c r="AD1042" s="134">
        <v>13765</v>
      </c>
      <c r="AE1042" s="19" t="s">
        <v>4026</v>
      </c>
      <c r="AF1042" s="237" t="s">
        <v>7089</v>
      </c>
      <c r="AG1042" s="19" t="s">
        <v>7091</v>
      </c>
      <c r="AH1042" s="20" t="s">
        <v>7051</v>
      </c>
      <c r="AI1042" s="17" t="s">
        <v>3082</v>
      </c>
      <c r="AJ1042" s="17" t="s">
        <v>379</v>
      </c>
    </row>
    <row r="1043" spans="1:36" ht="78" customHeight="1" x14ac:dyDescent="0.2">
      <c r="A1043" s="124">
        <v>1045</v>
      </c>
      <c r="B1043" s="225" t="s">
        <v>1019</v>
      </c>
      <c r="C1043" s="87" t="s">
        <v>6922</v>
      </c>
      <c r="D1043" s="153"/>
      <c r="E1043" s="107" t="s">
        <v>6924</v>
      </c>
      <c r="F1043" s="172" t="s">
        <v>6901</v>
      </c>
      <c r="G1043" s="63">
        <v>20</v>
      </c>
      <c r="H1043" s="20" t="s">
        <v>1161</v>
      </c>
      <c r="I1043" s="19" t="s">
        <v>7060</v>
      </c>
      <c r="J1043" s="20" t="s">
        <v>7046</v>
      </c>
      <c r="K1043" s="19" t="s">
        <v>7059</v>
      </c>
      <c r="L1043" s="44" t="s">
        <v>7076</v>
      </c>
      <c r="M1043" s="236" t="s">
        <v>7078</v>
      </c>
      <c r="N1043" s="57" t="s">
        <v>7067</v>
      </c>
      <c r="O1043" s="19" t="s">
        <v>1709</v>
      </c>
      <c r="P1043" s="20" t="s">
        <v>379</v>
      </c>
      <c r="Q1043" s="20" t="s">
        <v>379</v>
      </c>
      <c r="R1043" s="17" t="s">
        <v>7047</v>
      </c>
      <c r="S1043" s="19" t="s">
        <v>7069</v>
      </c>
      <c r="T1043" s="20" t="s">
        <v>275</v>
      </c>
      <c r="U1043" s="231" t="s">
        <v>379</v>
      </c>
      <c r="V1043" s="232">
        <v>0</v>
      </c>
      <c r="W1043" s="17" t="s">
        <v>379</v>
      </c>
      <c r="X1043" s="20" t="s">
        <v>7071</v>
      </c>
      <c r="Y1043" s="20" t="s">
        <v>3606</v>
      </c>
      <c r="Z1043" s="227" t="s">
        <v>6625</v>
      </c>
      <c r="AA1043" s="227" t="s">
        <v>7049</v>
      </c>
      <c r="AB1043" s="106" t="s">
        <v>6925</v>
      </c>
      <c r="AC1043" s="73" t="s">
        <v>7028</v>
      </c>
      <c r="AD1043" s="134">
        <v>13347</v>
      </c>
      <c r="AE1043" s="19" t="s">
        <v>4026</v>
      </c>
      <c r="AF1043" s="237" t="s">
        <v>7090</v>
      </c>
      <c r="AG1043" s="19" t="s">
        <v>7092</v>
      </c>
      <c r="AH1043" s="20" t="s">
        <v>7051</v>
      </c>
      <c r="AI1043" s="17" t="s">
        <v>3082</v>
      </c>
      <c r="AJ1043" s="17" t="s">
        <v>379</v>
      </c>
    </row>
    <row r="1044" spans="1:36" ht="127.5" x14ac:dyDescent="0.2">
      <c r="A1044" s="124">
        <v>1046</v>
      </c>
      <c r="B1044" s="225" t="s">
        <v>6871</v>
      </c>
      <c r="C1044" s="87" t="s">
        <v>6882</v>
      </c>
      <c r="D1044" s="153"/>
      <c r="E1044" s="107" t="s">
        <v>6873</v>
      </c>
      <c r="F1044" s="172" t="s">
        <v>6881</v>
      </c>
      <c r="G1044" s="63">
        <v>5</v>
      </c>
      <c r="H1044" s="20" t="s">
        <v>1161</v>
      </c>
      <c r="I1044" s="20" t="s">
        <v>7034</v>
      </c>
      <c r="J1044" s="20" t="s">
        <v>350</v>
      </c>
      <c r="K1044" s="20" t="s">
        <v>6893</v>
      </c>
      <c r="L1044" s="64" t="s">
        <v>6896</v>
      </c>
      <c r="M1044" s="233">
        <v>2</v>
      </c>
      <c r="N1044" s="66" t="s">
        <v>4215</v>
      </c>
      <c r="O1044" s="20" t="s">
        <v>7038</v>
      </c>
      <c r="P1044" s="20" t="s">
        <v>379</v>
      </c>
      <c r="Q1044" s="20" t="s">
        <v>379</v>
      </c>
      <c r="R1044" s="17" t="s">
        <v>4721</v>
      </c>
      <c r="S1044" s="20" t="s">
        <v>7018</v>
      </c>
      <c r="T1044" s="20" t="s">
        <v>2207</v>
      </c>
      <c r="U1044" s="231">
        <v>0.04</v>
      </c>
      <c r="V1044" s="232">
        <v>1.64</v>
      </c>
      <c r="W1044" s="17" t="s">
        <v>4723</v>
      </c>
      <c r="X1044" s="20" t="s">
        <v>6560</v>
      </c>
      <c r="Y1044" s="20" t="s">
        <v>3606</v>
      </c>
      <c r="Z1044" s="227" t="s">
        <v>6625</v>
      </c>
      <c r="AA1044" s="227" t="s">
        <v>635</v>
      </c>
      <c r="AB1044" s="106" t="s">
        <v>6885</v>
      </c>
      <c r="AC1044" s="73" t="s">
        <v>7028</v>
      </c>
      <c r="AD1044" s="141" t="s">
        <v>6886</v>
      </c>
      <c r="AE1044" s="20" t="s">
        <v>4723</v>
      </c>
      <c r="AF1044" s="18" t="s">
        <v>6889</v>
      </c>
      <c r="AG1044" s="20" t="s">
        <v>6892</v>
      </c>
      <c r="AH1044" s="20" t="s">
        <v>1601</v>
      </c>
      <c r="AI1044" s="17" t="s">
        <v>3082</v>
      </c>
      <c r="AJ1044" s="17" t="s">
        <v>379</v>
      </c>
    </row>
    <row r="1045" spans="1:36" ht="127.5" x14ac:dyDescent="0.2">
      <c r="A1045" s="124">
        <v>1047</v>
      </c>
      <c r="B1045" s="225" t="s">
        <v>6871</v>
      </c>
      <c r="C1045" s="87" t="s">
        <v>6872</v>
      </c>
      <c r="D1045" s="153"/>
      <c r="E1045" s="107" t="s">
        <v>6874</v>
      </c>
      <c r="F1045" s="172" t="s">
        <v>6881</v>
      </c>
      <c r="G1045" s="63">
        <v>5</v>
      </c>
      <c r="H1045" s="20" t="s">
        <v>1161</v>
      </c>
      <c r="I1045" s="20" t="s">
        <v>7034</v>
      </c>
      <c r="J1045" s="20" t="s">
        <v>350</v>
      </c>
      <c r="K1045" s="20" t="s">
        <v>6893</v>
      </c>
      <c r="L1045" s="64" t="s">
        <v>6896</v>
      </c>
      <c r="M1045" s="234">
        <v>-113.5</v>
      </c>
      <c r="N1045" s="66" t="s">
        <v>4215</v>
      </c>
      <c r="O1045" s="20" t="s">
        <v>1709</v>
      </c>
      <c r="P1045" s="20" t="s">
        <v>379</v>
      </c>
      <c r="Q1045" s="20" t="s">
        <v>379</v>
      </c>
      <c r="R1045" s="17" t="s">
        <v>4721</v>
      </c>
      <c r="S1045" s="20" t="s">
        <v>7019</v>
      </c>
      <c r="T1045" s="20" t="s">
        <v>3082</v>
      </c>
      <c r="U1045" s="231" t="s">
        <v>379</v>
      </c>
      <c r="V1045" s="20" t="s">
        <v>379</v>
      </c>
      <c r="W1045" s="20" t="s">
        <v>379</v>
      </c>
      <c r="X1045" s="20" t="s">
        <v>6560</v>
      </c>
      <c r="Y1045" s="20" t="s">
        <v>3606</v>
      </c>
      <c r="Z1045" s="227" t="s">
        <v>6625</v>
      </c>
      <c r="AA1045" s="227" t="s">
        <v>635</v>
      </c>
      <c r="AB1045" s="106" t="s">
        <v>6885</v>
      </c>
      <c r="AC1045" s="73" t="s">
        <v>7028</v>
      </c>
      <c r="AD1045" s="141">
        <v>6697</v>
      </c>
      <c r="AE1045" s="20" t="s">
        <v>4723</v>
      </c>
      <c r="AF1045" s="18">
        <v>9207</v>
      </c>
      <c r="AG1045" s="20" t="s">
        <v>6892</v>
      </c>
      <c r="AH1045" s="20" t="s">
        <v>1601</v>
      </c>
      <c r="AI1045" s="17" t="s">
        <v>3082</v>
      </c>
      <c r="AJ1045" s="17" t="s">
        <v>379</v>
      </c>
    </row>
    <row r="1046" spans="1:36" ht="127.5" x14ac:dyDescent="0.2">
      <c r="A1046" s="124">
        <v>1048</v>
      </c>
      <c r="B1046" s="225" t="s">
        <v>6871</v>
      </c>
      <c r="C1046" s="87" t="s">
        <v>6883</v>
      </c>
      <c r="D1046" s="153"/>
      <c r="E1046" s="107" t="s">
        <v>6875</v>
      </c>
      <c r="F1046" s="172" t="s">
        <v>6881</v>
      </c>
      <c r="G1046" s="63">
        <v>6</v>
      </c>
      <c r="H1046" s="20" t="s">
        <v>1161</v>
      </c>
      <c r="I1046" s="20" t="s">
        <v>7035</v>
      </c>
      <c r="J1046" s="20" t="s">
        <v>350</v>
      </c>
      <c r="K1046" s="20" t="s">
        <v>6894</v>
      </c>
      <c r="L1046" s="64" t="s">
        <v>6897</v>
      </c>
      <c r="M1046" s="233">
        <v>2</v>
      </c>
      <c r="N1046" s="66" t="s">
        <v>6899</v>
      </c>
      <c r="O1046" s="20" t="s">
        <v>7038</v>
      </c>
      <c r="P1046" s="20" t="s">
        <v>379</v>
      </c>
      <c r="Q1046" s="20" t="s">
        <v>379</v>
      </c>
      <c r="R1046" s="17" t="s">
        <v>4721</v>
      </c>
      <c r="S1046" s="20" t="s">
        <v>7018</v>
      </c>
      <c r="T1046" s="20" t="s">
        <v>2207</v>
      </c>
      <c r="U1046" s="231">
        <v>0.05</v>
      </c>
      <c r="V1046" s="232">
        <v>2.0499999999999998</v>
      </c>
      <c r="W1046" s="17" t="s">
        <v>4723</v>
      </c>
      <c r="X1046" s="20" t="s">
        <v>6560</v>
      </c>
      <c r="Y1046" s="20" t="s">
        <v>2618</v>
      </c>
      <c r="Z1046" s="227" t="s">
        <v>6625</v>
      </c>
      <c r="AA1046" s="227" t="s">
        <v>635</v>
      </c>
      <c r="AB1046" s="106" t="s">
        <v>6885</v>
      </c>
      <c r="AC1046" s="73" t="s">
        <v>7028</v>
      </c>
      <c r="AD1046" s="141" t="s">
        <v>6887</v>
      </c>
      <c r="AE1046" s="20" t="s">
        <v>4723</v>
      </c>
      <c r="AF1046" s="18" t="s">
        <v>6890</v>
      </c>
      <c r="AG1046" s="20" t="s">
        <v>6892</v>
      </c>
      <c r="AH1046" s="20" t="s">
        <v>1601</v>
      </c>
      <c r="AI1046" s="17" t="s">
        <v>3082</v>
      </c>
      <c r="AJ1046" s="17" t="s">
        <v>379</v>
      </c>
    </row>
    <row r="1047" spans="1:36" ht="127.5" x14ac:dyDescent="0.2">
      <c r="A1047" s="124">
        <v>1049</v>
      </c>
      <c r="B1047" s="225" t="s">
        <v>6871</v>
      </c>
      <c r="C1047" s="87" t="s">
        <v>6876</v>
      </c>
      <c r="D1047" s="153"/>
      <c r="E1047" s="107" t="s">
        <v>6877</v>
      </c>
      <c r="F1047" s="172" t="s">
        <v>6881</v>
      </c>
      <c r="G1047" s="63">
        <v>6</v>
      </c>
      <c r="H1047" s="20" t="s">
        <v>1161</v>
      </c>
      <c r="I1047" s="20" t="s">
        <v>7035</v>
      </c>
      <c r="J1047" s="20" t="s">
        <v>350</v>
      </c>
      <c r="K1047" s="20" t="s">
        <v>6894</v>
      </c>
      <c r="L1047" s="64" t="s">
        <v>6897</v>
      </c>
      <c r="M1047" s="234">
        <v>-113.5</v>
      </c>
      <c r="N1047" s="66" t="s">
        <v>6899</v>
      </c>
      <c r="O1047" s="20" t="s">
        <v>1709</v>
      </c>
      <c r="P1047" s="20" t="s">
        <v>379</v>
      </c>
      <c r="Q1047" s="20" t="s">
        <v>379</v>
      </c>
      <c r="R1047" s="17" t="s">
        <v>4721</v>
      </c>
      <c r="S1047" s="20" t="s">
        <v>7019</v>
      </c>
      <c r="T1047" s="20" t="s">
        <v>3082</v>
      </c>
      <c r="U1047" s="231" t="s">
        <v>379</v>
      </c>
      <c r="V1047" s="20" t="s">
        <v>379</v>
      </c>
      <c r="W1047" s="20" t="s">
        <v>379</v>
      </c>
      <c r="X1047" s="20" t="s">
        <v>6560</v>
      </c>
      <c r="Y1047" s="20" t="s">
        <v>2618</v>
      </c>
      <c r="Z1047" s="227" t="s">
        <v>6625</v>
      </c>
      <c r="AA1047" s="227" t="s">
        <v>635</v>
      </c>
      <c r="AB1047" s="106" t="s">
        <v>6885</v>
      </c>
      <c r="AC1047" s="73" t="s">
        <v>7028</v>
      </c>
      <c r="AD1047" s="141">
        <v>7022</v>
      </c>
      <c r="AE1047" s="20" t="s">
        <v>4723</v>
      </c>
      <c r="AF1047" s="18">
        <v>9423</v>
      </c>
      <c r="AG1047" s="20" t="s">
        <v>6892</v>
      </c>
      <c r="AH1047" s="20" t="s">
        <v>1601</v>
      </c>
      <c r="AI1047" s="17" t="s">
        <v>3082</v>
      </c>
      <c r="AJ1047" s="17" t="s">
        <v>379</v>
      </c>
    </row>
    <row r="1048" spans="1:36" ht="127.5" x14ac:dyDescent="0.2">
      <c r="A1048" s="124">
        <v>1050</v>
      </c>
      <c r="B1048" s="225" t="s">
        <v>6871</v>
      </c>
      <c r="C1048" s="87" t="s">
        <v>6884</v>
      </c>
      <c r="D1048" s="153"/>
      <c r="E1048" s="107" t="s">
        <v>6878</v>
      </c>
      <c r="F1048" s="172" t="s">
        <v>6881</v>
      </c>
      <c r="G1048" s="63">
        <v>8</v>
      </c>
      <c r="H1048" s="20" t="s">
        <v>1161</v>
      </c>
      <c r="I1048" s="20" t="s">
        <v>7036</v>
      </c>
      <c r="J1048" s="20" t="s">
        <v>350</v>
      </c>
      <c r="K1048" s="20" t="s">
        <v>6895</v>
      </c>
      <c r="L1048" s="64" t="s">
        <v>6898</v>
      </c>
      <c r="M1048" s="233">
        <v>2</v>
      </c>
      <c r="N1048" s="66" t="s">
        <v>1349</v>
      </c>
      <c r="O1048" s="20" t="s">
        <v>7038</v>
      </c>
      <c r="P1048" s="20" t="s">
        <v>379</v>
      </c>
      <c r="Q1048" s="20" t="s">
        <v>379</v>
      </c>
      <c r="R1048" s="17" t="s">
        <v>4721</v>
      </c>
      <c r="S1048" s="20" t="s">
        <v>7018</v>
      </c>
      <c r="T1048" s="20" t="s">
        <v>2207</v>
      </c>
      <c r="U1048" s="231">
        <v>7.0000000000000007E-2</v>
      </c>
      <c r="V1048" s="232">
        <v>2.87</v>
      </c>
      <c r="W1048" s="17" t="s">
        <v>4723</v>
      </c>
      <c r="X1048" s="20" t="s">
        <v>6560</v>
      </c>
      <c r="Y1048" s="20" t="s">
        <v>3966</v>
      </c>
      <c r="Z1048" s="227" t="s">
        <v>6625</v>
      </c>
      <c r="AA1048" s="227" t="s">
        <v>635</v>
      </c>
      <c r="AB1048" s="106" t="s">
        <v>6885</v>
      </c>
      <c r="AC1048" s="73" t="s">
        <v>7028</v>
      </c>
      <c r="AD1048" s="141" t="s">
        <v>6888</v>
      </c>
      <c r="AE1048" s="20" t="s">
        <v>4723</v>
      </c>
      <c r="AF1048" s="18" t="s">
        <v>6891</v>
      </c>
      <c r="AG1048" s="20" t="s">
        <v>6892</v>
      </c>
      <c r="AH1048" s="20" t="s">
        <v>1601</v>
      </c>
      <c r="AI1048" s="17" t="s">
        <v>3082</v>
      </c>
      <c r="AJ1048" s="17" t="s">
        <v>379</v>
      </c>
    </row>
    <row r="1049" spans="1:36" ht="127.5" x14ac:dyDescent="0.2">
      <c r="A1049" s="124">
        <v>1051</v>
      </c>
      <c r="B1049" s="225" t="s">
        <v>6871</v>
      </c>
      <c r="C1049" s="87" t="s">
        <v>6879</v>
      </c>
      <c r="D1049" s="153"/>
      <c r="E1049" s="107" t="s">
        <v>6880</v>
      </c>
      <c r="F1049" s="172" t="s">
        <v>6881</v>
      </c>
      <c r="G1049" s="63">
        <v>8</v>
      </c>
      <c r="H1049" s="20" t="s">
        <v>1161</v>
      </c>
      <c r="I1049" s="20" t="s">
        <v>7036</v>
      </c>
      <c r="J1049" s="20" t="s">
        <v>350</v>
      </c>
      <c r="K1049" s="20" t="s">
        <v>6895</v>
      </c>
      <c r="L1049" s="64" t="s">
        <v>6898</v>
      </c>
      <c r="M1049" s="234">
        <v>-113.5</v>
      </c>
      <c r="N1049" s="66" t="s">
        <v>1349</v>
      </c>
      <c r="O1049" s="20" t="s">
        <v>1709</v>
      </c>
      <c r="P1049" s="20" t="s">
        <v>379</v>
      </c>
      <c r="Q1049" s="20" t="s">
        <v>379</v>
      </c>
      <c r="R1049" s="17" t="s">
        <v>4721</v>
      </c>
      <c r="S1049" s="20" t="s">
        <v>7019</v>
      </c>
      <c r="T1049" s="20" t="s">
        <v>3082</v>
      </c>
      <c r="U1049" s="231" t="s">
        <v>379</v>
      </c>
      <c r="V1049" s="20" t="s">
        <v>379</v>
      </c>
      <c r="W1049" s="20" t="s">
        <v>379</v>
      </c>
      <c r="X1049" s="20" t="s">
        <v>6560</v>
      </c>
      <c r="Y1049" s="20" t="s">
        <v>3966</v>
      </c>
      <c r="Z1049" s="227" t="s">
        <v>6625</v>
      </c>
      <c r="AA1049" s="227" t="s">
        <v>635</v>
      </c>
      <c r="AB1049" s="106" t="s">
        <v>6885</v>
      </c>
      <c r="AC1049" s="73" t="s">
        <v>7028</v>
      </c>
      <c r="AD1049" s="141">
        <v>7787</v>
      </c>
      <c r="AE1049" s="20" t="s">
        <v>4723</v>
      </c>
      <c r="AF1049" s="18">
        <v>10108</v>
      </c>
      <c r="AG1049" s="20" t="s">
        <v>6892</v>
      </c>
      <c r="AH1049" s="20" t="s">
        <v>1601</v>
      </c>
      <c r="AI1049" s="17" t="s">
        <v>3082</v>
      </c>
      <c r="AJ1049" s="17" t="s">
        <v>379</v>
      </c>
    </row>
    <row r="1050" spans="1:36" ht="127.5" customHeight="1" x14ac:dyDescent="0.2">
      <c r="A1050" s="124">
        <v>1052</v>
      </c>
      <c r="B1050" s="69" t="s">
        <v>1513</v>
      </c>
      <c r="C1050" s="87" t="s">
        <v>7095</v>
      </c>
      <c r="D1050" s="145"/>
      <c r="E1050" s="107" t="s">
        <v>3802</v>
      </c>
      <c r="F1050" s="168" t="s">
        <v>7096</v>
      </c>
      <c r="G1050" s="24" t="s">
        <v>4110</v>
      </c>
      <c r="H1050" s="19" t="s">
        <v>1161</v>
      </c>
      <c r="I1050" s="19" t="s">
        <v>7097</v>
      </c>
      <c r="J1050" s="19" t="s">
        <v>3793</v>
      </c>
      <c r="K1050" s="19" t="s">
        <v>7098</v>
      </c>
      <c r="L1050" s="44" t="s">
        <v>7099</v>
      </c>
      <c r="M1050" s="244" t="s">
        <v>7100</v>
      </c>
      <c r="N1050" s="57" t="s">
        <v>7101</v>
      </c>
      <c r="O1050" s="19" t="s">
        <v>1709</v>
      </c>
      <c r="P1050" s="19" t="s">
        <v>379</v>
      </c>
      <c r="Q1050" s="19" t="s">
        <v>379</v>
      </c>
      <c r="R1050" s="1" t="s">
        <v>7102</v>
      </c>
      <c r="S1050" s="19" t="s">
        <v>3789</v>
      </c>
      <c r="T1050" s="19" t="s">
        <v>275</v>
      </c>
      <c r="U1050" s="219" t="s">
        <v>379</v>
      </c>
      <c r="V1050" s="19" t="s">
        <v>379</v>
      </c>
      <c r="W1050" s="19" t="s">
        <v>379</v>
      </c>
      <c r="X1050" s="19" t="s">
        <v>276</v>
      </c>
      <c r="Y1050" s="19" t="s">
        <v>3606</v>
      </c>
      <c r="Z1050" s="31" t="s">
        <v>2207</v>
      </c>
      <c r="AA1050" s="31" t="s">
        <v>632</v>
      </c>
      <c r="AB1050" s="106" t="s">
        <v>7103</v>
      </c>
      <c r="AC1050" s="19" t="s">
        <v>1132</v>
      </c>
      <c r="AD1050" s="134">
        <v>6450</v>
      </c>
      <c r="AE1050" s="19" t="s">
        <v>7104</v>
      </c>
      <c r="AF1050" s="4" t="s">
        <v>7285</v>
      </c>
      <c r="AG1050" s="19" t="s">
        <v>7105</v>
      </c>
      <c r="AH1050" s="19" t="s">
        <v>591</v>
      </c>
      <c r="AI1050" s="1" t="s">
        <v>3082</v>
      </c>
      <c r="AJ1050" s="1" t="s">
        <v>379</v>
      </c>
    </row>
    <row r="1051" spans="1:36" ht="127.5" customHeight="1" x14ac:dyDescent="0.2">
      <c r="A1051" s="124">
        <v>1053</v>
      </c>
      <c r="B1051" s="69" t="s">
        <v>1513</v>
      </c>
      <c r="C1051" s="87" t="s">
        <v>7106</v>
      </c>
      <c r="D1051" s="145"/>
      <c r="E1051" s="107" t="s">
        <v>3794</v>
      </c>
      <c r="F1051" s="168" t="s">
        <v>7096</v>
      </c>
      <c r="G1051" s="24" t="s">
        <v>6297</v>
      </c>
      <c r="H1051" s="19" t="s">
        <v>1161</v>
      </c>
      <c r="I1051" s="19" t="s">
        <v>7107</v>
      </c>
      <c r="J1051" s="19" t="s">
        <v>3793</v>
      </c>
      <c r="K1051" s="19" t="s">
        <v>7108</v>
      </c>
      <c r="L1051" s="44" t="s">
        <v>7109</v>
      </c>
      <c r="M1051" s="244" t="s">
        <v>7110</v>
      </c>
      <c r="N1051" s="57" t="s">
        <v>7111</v>
      </c>
      <c r="O1051" s="19" t="s">
        <v>1709</v>
      </c>
      <c r="P1051" s="19" t="s">
        <v>379</v>
      </c>
      <c r="Q1051" s="19" t="s">
        <v>379</v>
      </c>
      <c r="R1051" s="1" t="s">
        <v>7102</v>
      </c>
      <c r="S1051" s="19" t="s">
        <v>3789</v>
      </c>
      <c r="T1051" s="19" t="s">
        <v>275</v>
      </c>
      <c r="U1051" s="219" t="s">
        <v>379</v>
      </c>
      <c r="V1051" s="19" t="s">
        <v>379</v>
      </c>
      <c r="W1051" s="19" t="s">
        <v>379</v>
      </c>
      <c r="X1051" s="19" t="s">
        <v>276</v>
      </c>
      <c r="Y1051" s="19" t="s">
        <v>3803</v>
      </c>
      <c r="Z1051" s="31" t="s">
        <v>2207</v>
      </c>
      <c r="AA1051" s="31" t="s">
        <v>632</v>
      </c>
      <c r="AB1051" s="106" t="s">
        <v>7103</v>
      </c>
      <c r="AC1051" s="19" t="s">
        <v>1132</v>
      </c>
      <c r="AD1051" s="134">
        <v>8850</v>
      </c>
      <c r="AE1051" s="19" t="s">
        <v>7112</v>
      </c>
      <c r="AF1051" s="4" t="s">
        <v>7283</v>
      </c>
      <c r="AG1051" s="19" t="s">
        <v>7105</v>
      </c>
      <c r="AH1051" s="19" t="s">
        <v>591</v>
      </c>
      <c r="AI1051" s="1" t="s">
        <v>3082</v>
      </c>
      <c r="AJ1051" s="1" t="s">
        <v>379</v>
      </c>
    </row>
    <row r="1052" spans="1:36" ht="127.5" customHeight="1" x14ac:dyDescent="0.2">
      <c r="A1052" s="124">
        <v>1054</v>
      </c>
      <c r="B1052" s="69" t="s">
        <v>1513</v>
      </c>
      <c r="C1052" s="87" t="s">
        <v>7113</v>
      </c>
      <c r="D1052" s="145"/>
      <c r="E1052" s="107" t="s">
        <v>7114</v>
      </c>
      <c r="F1052" s="168" t="s">
        <v>7096</v>
      </c>
      <c r="G1052" s="24" t="s">
        <v>5997</v>
      </c>
      <c r="H1052" s="19" t="s">
        <v>1161</v>
      </c>
      <c r="I1052" s="19" t="s">
        <v>7107</v>
      </c>
      <c r="J1052" s="19" t="s">
        <v>3793</v>
      </c>
      <c r="K1052" s="19" t="s">
        <v>7115</v>
      </c>
      <c r="L1052" s="44" t="s">
        <v>7116</v>
      </c>
      <c r="M1052" s="244" t="s">
        <v>7110</v>
      </c>
      <c r="N1052" s="57" t="s">
        <v>7117</v>
      </c>
      <c r="O1052" s="19" t="s">
        <v>1709</v>
      </c>
      <c r="P1052" s="19" t="s">
        <v>379</v>
      </c>
      <c r="Q1052" s="19" t="s">
        <v>379</v>
      </c>
      <c r="R1052" s="1" t="s">
        <v>7102</v>
      </c>
      <c r="S1052" s="19" t="s">
        <v>3789</v>
      </c>
      <c r="T1052" s="19" t="s">
        <v>275</v>
      </c>
      <c r="U1052" s="219" t="s">
        <v>379</v>
      </c>
      <c r="V1052" s="19" t="s">
        <v>379</v>
      </c>
      <c r="W1052" s="19" t="s">
        <v>379</v>
      </c>
      <c r="X1052" s="19" t="s">
        <v>276</v>
      </c>
      <c r="Y1052" s="19" t="s">
        <v>3606</v>
      </c>
      <c r="Z1052" s="31" t="s">
        <v>2207</v>
      </c>
      <c r="AA1052" s="31" t="s">
        <v>632</v>
      </c>
      <c r="AB1052" s="106" t="s">
        <v>7103</v>
      </c>
      <c r="AC1052" s="19" t="s">
        <v>1132</v>
      </c>
      <c r="AD1052" s="134">
        <v>9550</v>
      </c>
      <c r="AE1052" s="19" t="s">
        <v>7118</v>
      </c>
      <c r="AF1052" s="4" t="s">
        <v>7281</v>
      </c>
      <c r="AG1052" s="19" t="s">
        <v>7105</v>
      </c>
      <c r="AH1052" s="19" t="s">
        <v>591</v>
      </c>
      <c r="AI1052" s="1" t="s">
        <v>3082</v>
      </c>
      <c r="AJ1052" s="1" t="s">
        <v>379</v>
      </c>
    </row>
    <row r="1053" spans="1:36" ht="127.5" customHeight="1" x14ac:dyDescent="0.2">
      <c r="A1053" s="124">
        <v>1055</v>
      </c>
      <c r="B1053" s="69" t="s">
        <v>1513</v>
      </c>
      <c r="C1053" s="87" t="s">
        <v>7119</v>
      </c>
      <c r="D1053" s="145"/>
      <c r="E1053" s="107" t="s">
        <v>7120</v>
      </c>
      <c r="F1053" s="168" t="s">
        <v>7096</v>
      </c>
      <c r="G1053" s="24" t="s">
        <v>7121</v>
      </c>
      <c r="H1053" s="19" t="s">
        <v>1161</v>
      </c>
      <c r="I1053" s="19" t="s">
        <v>7122</v>
      </c>
      <c r="J1053" s="19" t="s">
        <v>3793</v>
      </c>
      <c r="K1053" s="19" t="s">
        <v>7123</v>
      </c>
      <c r="L1053" s="44" t="s">
        <v>7124</v>
      </c>
      <c r="M1053" s="244" t="s">
        <v>7125</v>
      </c>
      <c r="N1053" s="57" t="s">
        <v>7126</v>
      </c>
      <c r="O1053" s="19" t="s">
        <v>1709</v>
      </c>
      <c r="P1053" s="19" t="s">
        <v>379</v>
      </c>
      <c r="Q1053" s="19" t="s">
        <v>379</v>
      </c>
      <c r="R1053" s="1" t="s">
        <v>7102</v>
      </c>
      <c r="S1053" s="19" t="s">
        <v>3789</v>
      </c>
      <c r="T1053" s="19" t="s">
        <v>275</v>
      </c>
      <c r="U1053" s="219" t="s">
        <v>379</v>
      </c>
      <c r="V1053" s="19" t="s">
        <v>379</v>
      </c>
      <c r="W1053" s="19" t="s">
        <v>379</v>
      </c>
      <c r="X1053" s="19" t="s">
        <v>276</v>
      </c>
      <c r="Y1053" s="19" t="s">
        <v>3606</v>
      </c>
      <c r="Z1053" s="31" t="s">
        <v>2207</v>
      </c>
      <c r="AA1053" s="31" t="s">
        <v>632</v>
      </c>
      <c r="AB1053" s="106" t="s">
        <v>7103</v>
      </c>
      <c r="AC1053" s="19" t="s">
        <v>1132</v>
      </c>
      <c r="AD1053" s="134">
        <v>14150</v>
      </c>
      <c r="AE1053" s="19" t="s">
        <v>7127</v>
      </c>
      <c r="AF1053" s="4" t="s">
        <v>7282</v>
      </c>
      <c r="AG1053" s="19" t="s">
        <v>7105</v>
      </c>
      <c r="AH1053" s="19" t="s">
        <v>591</v>
      </c>
      <c r="AI1053" s="1" t="s">
        <v>3082</v>
      </c>
      <c r="AJ1053" s="1" t="s">
        <v>379</v>
      </c>
    </row>
    <row r="1054" spans="1:36" ht="127.5" customHeight="1" x14ac:dyDescent="0.2">
      <c r="A1054" s="124">
        <v>1056</v>
      </c>
      <c r="B1054" s="69" t="s">
        <v>1513</v>
      </c>
      <c r="C1054" s="87" t="s">
        <v>7128</v>
      </c>
      <c r="D1054" s="145"/>
      <c r="E1054" s="107" t="s">
        <v>7129</v>
      </c>
      <c r="F1054" s="168" t="s">
        <v>7096</v>
      </c>
      <c r="G1054" s="24" t="s">
        <v>6322</v>
      </c>
      <c r="H1054" s="19" t="s">
        <v>1161</v>
      </c>
      <c r="I1054" s="19" t="s">
        <v>7130</v>
      </c>
      <c r="J1054" s="19" t="s">
        <v>3793</v>
      </c>
      <c r="K1054" s="19" t="s">
        <v>7131</v>
      </c>
      <c r="L1054" s="44" t="s">
        <v>7132</v>
      </c>
      <c r="M1054" s="244" t="s">
        <v>7133</v>
      </c>
      <c r="N1054" s="57" t="s">
        <v>7134</v>
      </c>
      <c r="O1054" s="19" t="s">
        <v>1709</v>
      </c>
      <c r="P1054" s="19" t="s">
        <v>379</v>
      </c>
      <c r="Q1054" s="19" t="s">
        <v>379</v>
      </c>
      <c r="R1054" s="1" t="s">
        <v>7102</v>
      </c>
      <c r="S1054" s="19" t="s">
        <v>3789</v>
      </c>
      <c r="T1054" s="19" t="s">
        <v>275</v>
      </c>
      <c r="U1054" s="219" t="s">
        <v>379</v>
      </c>
      <c r="V1054" s="19" t="s">
        <v>379</v>
      </c>
      <c r="W1054" s="19" t="s">
        <v>379</v>
      </c>
      <c r="X1054" s="19" t="s">
        <v>276</v>
      </c>
      <c r="Y1054" s="19" t="s">
        <v>3606</v>
      </c>
      <c r="Z1054" s="31" t="s">
        <v>2207</v>
      </c>
      <c r="AA1054" s="31" t="s">
        <v>632</v>
      </c>
      <c r="AB1054" s="106" t="s">
        <v>7103</v>
      </c>
      <c r="AC1054" s="78" t="s">
        <v>1132</v>
      </c>
      <c r="AD1054" s="134">
        <v>17250</v>
      </c>
      <c r="AE1054" s="19" t="s">
        <v>7135</v>
      </c>
      <c r="AF1054" s="4" t="s">
        <v>7284</v>
      </c>
      <c r="AG1054" s="19" t="s">
        <v>7105</v>
      </c>
      <c r="AH1054" s="19" t="s">
        <v>591</v>
      </c>
      <c r="AI1054" s="1" t="s">
        <v>3082</v>
      </c>
      <c r="AJ1054" s="1" t="s">
        <v>379</v>
      </c>
    </row>
    <row r="1055" spans="1:36" ht="114.75" x14ac:dyDescent="0.2">
      <c r="A1055" s="123">
        <v>1057</v>
      </c>
      <c r="B1055" s="3" t="s">
        <v>1091</v>
      </c>
      <c r="C1055" s="2" t="s">
        <v>7136</v>
      </c>
      <c r="D1055" s="239"/>
      <c r="E1055" s="242" t="s">
        <v>7137</v>
      </c>
      <c r="F1055" s="170" t="s">
        <v>7138</v>
      </c>
      <c r="G1055" s="241" t="s">
        <v>4085</v>
      </c>
      <c r="H1055" s="1" t="s">
        <v>708</v>
      </c>
      <c r="I1055" s="1" t="s">
        <v>7139</v>
      </c>
      <c r="J1055" s="1" t="s">
        <v>7140</v>
      </c>
      <c r="K1055" s="1" t="s">
        <v>7141</v>
      </c>
      <c r="L1055" s="42" t="s">
        <v>7142</v>
      </c>
      <c r="M1055" s="48" t="s">
        <v>7143</v>
      </c>
      <c r="N1055" s="243" t="s">
        <v>7144</v>
      </c>
      <c r="O1055" s="1" t="s">
        <v>7145</v>
      </c>
      <c r="P1055" s="1" t="s">
        <v>379</v>
      </c>
      <c r="Q1055" s="1" t="s">
        <v>379</v>
      </c>
      <c r="R1055" s="1" t="s">
        <v>7146</v>
      </c>
      <c r="S1055" s="1" t="s">
        <v>289</v>
      </c>
      <c r="T1055" s="19" t="s">
        <v>2207</v>
      </c>
      <c r="U1055" s="219">
        <v>0.03</v>
      </c>
      <c r="V1055" s="1" t="s">
        <v>7147</v>
      </c>
      <c r="W1055" s="34" t="s">
        <v>7148</v>
      </c>
      <c r="X1055" s="1" t="s">
        <v>7149</v>
      </c>
      <c r="Y1055" s="1" t="s">
        <v>7278</v>
      </c>
      <c r="Z1055" s="31" t="s">
        <v>6625</v>
      </c>
      <c r="AA1055" s="31" t="s">
        <v>7150</v>
      </c>
      <c r="AB1055" s="185" t="s">
        <v>7151</v>
      </c>
      <c r="AC1055" s="1" t="s">
        <v>4360</v>
      </c>
      <c r="AD1055" s="4">
        <v>10360</v>
      </c>
      <c r="AE1055" s="1" t="s">
        <v>1791</v>
      </c>
      <c r="AF1055" s="4">
        <v>11444</v>
      </c>
      <c r="AG1055" s="1" t="s">
        <v>7276</v>
      </c>
      <c r="AH1055" s="48" t="s">
        <v>7152</v>
      </c>
      <c r="AI1055" s="1" t="s">
        <v>3082</v>
      </c>
      <c r="AJ1055" s="1" t="s">
        <v>379</v>
      </c>
    </row>
    <row r="1056" spans="1:36" ht="114.75" x14ac:dyDescent="0.2">
      <c r="A1056" s="123">
        <v>1058</v>
      </c>
      <c r="B1056" s="3" t="s">
        <v>1091</v>
      </c>
      <c r="C1056" s="2" t="s">
        <v>7153</v>
      </c>
      <c r="D1056" s="239"/>
      <c r="E1056" s="242" t="s">
        <v>7154</v>
      </c>
      <c r="F1056" s="170" t="s">
        <v>7138</v>
      </c>
      <c r="G1056" s="241" t="s">
        <v>4085</v>
      </c>
      <c r="H1056" s="1" t="s">
        <v>708</v>
      </c>
      <c r="I1056" s="1" t="s">
        <v>7274</v>
      </c>
      <c r="J1056" s="1" t="s">
        <v>7140</v>
      </c>
      <c r="K1056" s="1" t="s">
        <v>7141</v>
      </c>
      <c r="L1056" s="42" t="s">
        <v>7142</v>
      </c>
      <c r="M1056" s="48" t="s">
        <v>7143</v>
      </c>
      <c r="N1056" s="243" t="s">
        <v>7144</v>
      </c>
      <c r="O1056" s="1" t="s">
        <v>7277</v>
      </c>
      <c r="P1056" s="1" t="s">
        <v>379</v>
      </c>
      <c r="Q1056" s="1" t="s">
        <v>379</v>
      </c>
      <c r="R1056" s="1" t="s">
        <v>7146</v>
      </c>
      <c r="S1056" s="1" t="s">
        <v>2370</v>
      </c>
      <c r="T1056" s="19" t="s">
        <v>3082</v>
      </c>
      <c r="U1056" s="219" t="s">
        <v>379</v>
      </c>
      <c r="V1056" s="1" t="s">
        <v>379</v>
      </c>
      <c r="W1056" s="19" t="s">
        <v>379</v>
      </c>
      <c r="X1056" s="1" t="s">
        <v>7149</v>
      </c>
      <c r="Y1056" s="1" t="s">
        <v>7278</v>
      </c>
      <c r="Z1056" s="31" t="s">
        <v>6625</v>
      </c>
      <c r="AA1056" s="31" t="s">
        <v>7150</v>
      </c>
      <c r="AB1056" s="185" t="s">
        <v>7151</v>
      </c>
      <c r="AC1056" s="1" t="s">
        <v>4360</v>
      </c>
      <c r="AD1056" s="4">
        <v>10760</v>
      </c>
      <c r="AE1056" s="1" t="s">
        <v>1791</v>
      </c>
      <c r="AF1056" s="4">
        <v>11814</v>
      </c>
      <c r="AG1056" s="1" t="s">
        <v>7276</v>
      </c>
      <c r="AH1056" s="48" t="s">
        <v>7152</v>
      </c>
      <c r="AI1056" s="1" t="s">
        <v>3082</v>
      </c>
      <c r="AJ1056" s="1" t="s">
        <v>379</v>
      </c>
    </row>
    <row r="1057" spans="1:36" ht="114.75" x14ac:dyDescent="0.2">
      <c r="A1057" s="123">
        <v>1059</v>
      </c>
      <c r="B1057" s="3" t="s">
        <v>1091</v>
      </c>
      <c r="C1057" s="2" t="s">
        <v>7156</v>
      </c>
      <c r="D1057" s="239"/>
      <c r="E1057" s="242" t="s">
        <v>7157</v>
      </c>
      <c r="F1057" s="170" t="s">
        <v>7138</v>
      </c>
      <c r="G1057" s="241" t="s">
        <v>4085</v>
      </c>
      <c r="H1057" s="1" t="s">
        <v>708</v>
      </c>
      <c r="I1057" s="1" t="s">
        <v>7155</v>
      </c>
      <c r="J1057" s="1" t="s">
        <v>7140</v>
      </c>
      <c r="K1057" s="1" t="s">
        <v>7141</v>
      </c>
      <c r="L1057" s="42" t="s">
        <v>7142</v>
      </c>
      <c r="M1057" s="48" t="s">
        <v>7143</v>
      </c>
      <c r="N1057" s="243" t="s">
        <v>7144</v>
      </c>
      <c r="O1057" s="1" t="s">
        <v>285</v>
      </c>
      <c r="P1057" s="1" t="s">
        <v>379</v>
      </c>
      <c r="Q1057" s="1" t="s">
        <v>379</v>
      </c>
      <c r="R1057" s="1" t="s">
        <v>7146</v>
      </c>
      <c r="S1057" s="1" t="s">
        <v>2370</v>
      </c>
      <c r="T1057" s="19" t="s">
        <v>3082</v>
      </c>
      <c r="U1057" s="219" t="s">
        <v>379</v>
      </c>
      <c r="V1057" s="1" t="s">
        <v>379</v>
      </c>
      <c r="W1057" s="19" t="s">
        <v>379</v>
      </c>
      <c r="X1057" s="1" t="s">
        <v>7149</v>
      </c>
      <c r="Y1057" s="1" t="s">
        <v>7278</v>
      </c>
      <c r="Z1057" s="31" t="s">
        <v>6625</v>
      </c>
      <c r="AA1057" s="31" t="s">
        <v>7150</v>
      </c>
      <c r="AB1057" s="185" t="s">
        <v>7151</v>
      </c>
      <c r="AC1057" s="1" t="s">
        <v>4360</v>
      </c>
      <c r="AD1057" s="4">
        <v>8760</v>
      </c>
      <c r="AE1057" s="1" t="s">
        <v>1791</v>
      </c>
      <c r="AF1057" s="4">
        <v>9814</v>
      </c>
      <c r="AG1057" s="1" t="s">
        <v>7276</v>
      </c>
      <c r="AH1057" s="48" t="s">
        <v>7152</v>
      </c>
      <c r="AI1057" s="1" t="s">
        <v>3082</v>
      </c>
      <c r="AJ1057" s="1" t="s">
        <v>379</v>
      </c>
    </row>
    <row r="1058" spans="1:36" ht="114.75" x14ac:dyDescent="0.2">
      <c r="A1058" s="123">
        <v>1060</v>
      </c>
      <c r="B1058" s="3" t="s">
        <v>1091</v>
      </c>
      <c r="C1058" s="2" t="s">
        <v>7158</v>
      </c>
      <c r="D1058" s="239"/>
      <c r="E1058" s="242" t="s">
        <v>7159</v>
      </c>
      <c r="F1058" s="170" t="s">
        <v>7138</v>
      </c>
      <c r="G1058" s="241" t="s">
        <v>4110</v>
      </c>
      <c r="H1058" s="1" t="s">
        <v>708</v>
      </c>
      <c r="I1058" s="1" t="s">
        <v>7160</v>
      </c>
      <c r="J1058" s="1" t="s">
        <v>7140</v>
      </c>
      <c r="K1058" s="1" t="s">
        <v>7161</v>
      </c>
      <c r="L1058" s="42" t="s">
        <v>7162</v>
      </c>
      <c r="M1058" s="48" t="s">
        <v>7143</v>
      </c>
      <c r="N1058" s="243" t="s">
        <v>7144</v>
      </c>
      <c r="O1058" s="1" t="s">
        <v>7145</v>
      </c>
      <c r="P1058" s="1" t="s">
        <v>379</v>
      </c>
      <c r="Q1058" s="1" t="s">
        <v>379</v>
      </c>
      <c r="R1058" s="1" t="s">
        <v>7146</v>
      </c>
      <c r="S1058" s="1" t="s">
        <v>289</v>
      </c>
      <c r="T1058" s="19" t="s">
        <v>2207</v>
      </c>
      <c r="U1058" s="219">
        <v>0.03</v>
      </c>
      <c r="V1058" s="1" t="s">
        <v>7147</v>
      </c>
      <c r="W1058" s="34" t="s">
        <v>7148</v>
      </c>
      <c r="X1058" s="1" t="s">
        <v>7149</v>
      </c>
      <c r="Y1058" s="1" t="s">
        <v>7279</v>
      </c>
      <c r="Z1058" s="31" t="s">
        <v>6625</v>
      </c>
      <c r="AA1058" s="31" t="s">
        <v>7150</v>
      </c>
      <c r="AB1058" s="185" t="s">
        <v>7151</v>
      </c>
      <c r="AC1058" s="1" t="s">
        <v>4360</v>
      </c>
      <c r="AD1058" s="4">
        <v>10360</v>
      </c>
      <c r="AE1058" s="1" t="s">
        <v>1791</v>
      </c>
      <c r="AF1058" s="4">
        <v>11809</v>
      </c>
      <c r="AG1058" s="1" t="s">
        <v>7276</v>
      </c>
      <c r="AH1058" s="48" t="s">
        <v>7152</v>
      </c>
      <c r="AI1058" s="1" t="s">
        <v>3082</v>
      </c>
      <c r="AJ1058" s="1" t="s">
        <v>379</v>
      </c>
    </row>
    <row r="1059" spans="1:36" ht="114.75" x14ac:dyDescent="0.2">
      <c r="A1059" s="123">
        <v>1061</v>
      </c>
      <c r="B1059" s="3" t="s">
        <v>1091</v>
      </c>
      <c r="C1059" s="2" t="s">
        <v>7163</v>
      </c>
      <c r="D1059" s="239"/>
      <c r="E1059" s="242" t="s">
        <v>7272</v>
      </c>
      <c r="F1059" s="170" t="s">
        <v>7138</v>
      </c>
      <c r="G1059" s="241" t="s">
        <v>4110</v>
      </c>
      <c r="H1059" s="1" t="s">
        <v>708</v>
      </c>
      <c r="I1059" s="1" t="s">
        <v>7275</v>
      </c>
      <c r="J1059" s="1" t="s">
        <v>7140</v>
      </c>
      <c r="K1059" s="1" t="s">
        <v>7165</v>
      </c>
      <c r="L1059" s="42" t="s">
        <v>7162</v>
      </c>
      <c r="M1059" s="48" t="s">
        <v>7143</v>
      </c>
      <c r="N1059" s="243" t="s">
        <v>7144</v>
      </c>
      <c r="O1059" s="1" t="s">
        <v>7277</v>
      </c>
      <c r="P1059" s="1" t="s">
        <v>379</v>
      </c>
      <c r="Q1059" s="1" t="s">
        <v>379</v>
      </c>
      <c r="R1059" s="1" t="s">
        <v>7146</v>
      </c>
      <c r="S1059" s="1" t="s">
        <v>2370</v>
      </c>
      <c r="T1059" s="19" t="s">
        <v>3082</v>
      </c>
      <c r="U1059" s="219" t="s">
        <v>379</v>
      </c>
      <c r="V1059" s="1" t="s">
        <v>379</v>
      </c>
      <c r="W1059" s="19" t="s">
        <v>379</v>
      </c>
      <c r="X1059" s="1" t="s">
        <v>7149</v>
      </c>
      <c r="Y1059" s="1" t="s">
        <v>7279</v>
      </c>
      <c r="Z1059" s="31" t="s">
        <v>6625</v>
      </c>
      <c r="AA1059" s="31" t="s">
        <v>7150</v>
      </c>
      <c r="AB1059" s="185" t="s">
        <v>7151</v>
      </c>
      <c r="AC1059" s="1" t="s">
        <v>4360</v>
      </c>
      <c r="AD1059" s="4">
        <v>10760</v>
      </c>
      <c r="AE1059" s="1" t="s">
        <v>1791</v>
      </c>
      <c r="AF1059" s="4">
        <v>12179</v>
      </c>
      <c r="AG1059" s="1" t="s">
        <v>7276</v>
      </c>
      <c r="AH1059" s="48" t="s">
        <v>7152</v>
      </c>
      <c r="AI1059" s="1" t="s">
        <v>3082</v>
      </c>
      <c r="AJ1059" s="1" t="s">
        <v>379</v>
      </c>
    </row>
    <row r="1060" spans="1:36" ht="114.75" x14ac:dyDescent="0.2">
      <c r="A1060" s="123">
        <v>1062</v>
      </c>
      <c r="B1060" s="3" t="s">
        <v>1091</v>
      </c>
      <c r="C1060" s="2" t="s">
        <v>7166</v>
      </c>
      <c r="D1060" s="239"/>
      <c r="E1060" s="242" t="s">
        <v>7273</v>
      </c>
      <c r="F1060" s="170" t="s">
        <v>7138</v>
      </c>
      <c r="G1060" s="241" t="s">
        <v>4110</v>
      </c>
      <c r="H1060" s="1" t="s">
        <v>708</v>
      </c>
      <c r="I1060" s="1" t="s">
        <v>7164</v>
      </c>
      <c r="J1060" s="1" t="s">
        <v>7140</v>
      </c>
      <c r="K1060" s="1" t="s">
        <v>7161</v>
      </c>
      <c r="L1060" s="42" t="s">
        <v>7162</v>
      </c>
      <c r="M1060" s="48" t="s">
        <v>7143</v>
      </c>
      <c r="N1060" s="243" t="s">
        <v>7144</v>
      </c>
      <c r="O1060" s="1" t="s">
        <v>285</v>
      </c>
      <c r="P1060" s="1" t="s">
        <v>379</v>
      </c>
      <c r="Q1060" s="1" t="s">
        <v>379</v>
      </c>
      <c r="R1060" s="1" t="s">
        <v>7146</v>
      </c>
      <c r="S1060" s="1" t="s">
        <v>2370</v>
      </c>
      <c r="T1060" s="19" t="s">
        <v>3082</v>
      </c>
      <c r="U1060" s="219" t="s">
        <v>379</v>
      </c>
      <c r="V1060" s="1" t="s">
        <v>379</v>
      </c>
      <c r="W1060" s="19" t="s">
        <v>379</v>
      </c>
      <c r="X1060" s="1" t="s">
        <v>7149</v>
      </c>
      <c r="Y1060" s="1" t="s">
        <v>7279</v>
      </c>
      <c r="Z1060" s="31" t="s">
        <v>6625</v>
      </c>
      <c r="AA1060" s="31" t="s">
        <v>7150</v>
      </c>
      <c r="AB1060" s="185" t="s">
        <v>7151</v>
      </c>
      <c r="AC1060" s="1" t="s">
        <v>4360</v>
      </c>
      <c r="AD1060" s="4">
        <v>8760</v>
      </c>
      <c r="AE1060" s="1" t="s">
        <v>1791</v>
      </c>
      <c r="AF1060" s="4">
        <v>10179</v>
      </c>
      <c r="AG1060" s="1" t="s">
        <v>7276</v>
      </c>
      <c r="AH1060" s="48" t="s">
        <v>7152</v>
      </c>
      <c r="AI1060" s="1" t="s">
        <v>3082</v>
      </c>
      <c r="AJ1060" s="1" t="s">
        <v>379</v>
      </c>
    </row>
    <row r="1061" spans="1:36" ht="76.5" x14ac:dyDescent="0.2">
      <c r="A1061" s="123">
        <v>1063</v>
      </c>
      <c r="B1061" s="125" t="s">
        <v>7174</v>
      </c>
      <c r="C1061" s="2" t="s">
        <v>7175</v>
      </c>
      <c r="D1061" s="158"/>
      <c r="E1061" s="183" t="s">
        <v>7176</v>
      </c>
      <c r="F1061" s="173" t="s">
        <v>7332</v>
      </c>
      <c r="G1061" s="26">
        <v>4</v>
      </c>
      <c r="H1061" s="25" t="s">
        <v>1161</v>
      </c>
      <c r="I1061" s="25" t="s">
        <v>2613</v>
      </c>
      <c r="J1061" s="25" t="s">
        <v>7271</v>
      </c>
      <c r="K1061" s="25" t="s">
        <v>7263</v>
      </c>
      <c r="L1061" s="45" t="s">
        <v>847</v>
      </c>
      <c r="M1061" s="51" t="s">
        <v>7244</v>
      </c>
      <c r="N1061" s="58" t="s">
        <v>7245</v>
      </c>
      <c r="O1061" s="25" t="s">
        <v>1709</v>
      </c>
      <c r="P1061" s="25" t="s">
        <v>379</v>
      </c>
      <c r="Q1061" s="25" t="s">
        <v>379</v>
      </c>
      <c r="R1061" s="25" t="s">
        <v>7253</v>
      </c>
      <c r="S1061" s="1" t="s">
        <v>2370</v>
      </c>
      <c r="T1061" s="25" t="s">
        <v>275</v>
      </c>
      <c r="U1061" s="90" t="s">
        <v>379</v>
      </c>
      <c r="V1061" s="25" t="s">
        <v>379</v>
      </c>
      <c r="W1061" s="25" t="s">
        <v>379</v>
      </c>
      <c r="X1061" s="25" t="s">
        <v>1954</v>
      </c>
      <c r="Y1061" s="25" t="s">
        <v>7177</v>
      </c>
      <c r="Z1061" s="31" t="s">
        <v>6625</v>
      </c>
      <c r="AA1061" s="31" t="s">
        <v>635</v>
      </c>
      <c r="AB1061" s="183" t="s">
        <v>7178</v>
      </c>
      <c r="AC1061" s="25" t="s">
        <v>1132</v>
      </c>
      <c r="AD1061" s="134">
        <v>4475</v>
      </c>
      <c r="AE1061" s="25" t="s">
        <v>7254</v>
      </c>
      <c r="AF1061" s="4">
        <v>6073</v>
      </c>
      <c r="AG1061" s="25" t="s">
        <v>7261</v>
      </c>
      <c r="AH1061" s="25" t="s">
        <v>7179</v>
      </c>
      <c r="AI1061" s="1" t="s">
        <v>3082</v>
      </c>
      <c r="AJ1061" s="1" t="s">
        <v>379</v>
      </c>
    </row>
    <row r="1062" spans="1:36" ht="89.25" x14ac:dyDescent="0.2">
      <c r="A1062" s="123">
        <v>1064</v>
      </c>
      <c r="B1062" s="125" t="s">
        <v>7174</v>
      </c>
      <c r="C1062" s="2" t="s">
        <v>7180</v>
      </c>
      <c r="D1062" s="158"/>
      <c r="E1062" s="183" t="s">
        <v>7181</v>
      </c>
      <c r="F1062" s="173" t="s">
        <v>7332</v>
      </c>
      <c r="G1062" s="26">
        <v>5</v>
      </c>
      <c r="H1062" s="25" t="s">
        <v>1161</v>
      </c>
      <c r="I1062" s="25" t="s">
        <v>2613</v>
      </c>
      <c r="J1062" s="25" t="s">
        <v>7271</v>
      </c>
      <c r="K1062" s="25" t="s">
        <v>7264</v>
      </c>
      <c r="L1062" s="45" t="s">
        <v>847</v>
      </c>
      <c r="M1062" s="51" t="s">
        <v>7244</v>
      </c>
      <c r="N1062" s="58" t="s">
        <v>7246</v>
      </c>
      <c r="O1062" s="25" t="s">
        <v>1709</v>
      </c>
      <c r="P1062" s="25" t="s">
        <v>379</v>
      </c>
      <c r="Q1062" s="25" t="s">
        <v>379</v>
      </c>
      <c r="R1062" s="25" t="s">
        <v>7253</v>
      </c>
      <c r="S1062" s="1" t="s">
        <v>2370</v>
      </c>
      <c r="T1062" s="25" t="s">
        <v>275</v>
      </c>
      <c r="U1062" s="90" t="s">
        <v>379</v>
      </c>
      <c r="V1062" s="25" t="s">
        <v>379</v>
      </c>
      <c r="W1062" s="25" t="s">
        <v>379</v>
      </c>
      <c r="X1062" s="25" t="s">
        <v>1954</v>
      </c>
      <c r="Y1062" s="25" t="s">
        <v>2616</v>
      </c>
      <c r="Z1062" s="31" t="s">
        <v>6625</v>
      </c>
      <c r="AA1062" s="31" t="s">
        <v>635</v>
      </c>
      <c r="AB1062" s="183" t="s">
        <v>7178</v>
      </c>
      <c r="AC1062" s="25" t="s">
        <v>1132</v>
      </c>
      <c r="AD1062" s="134">
        <v>4685</v>
      </c>
      <c r="AE1062" s="25" t="s">
        <v>7255</v>
      </c>
      <c r="AF1062" s="4">
        <v>7026</v>
      </c>
      <c r="AG1062" s="25" t="s">
        <v>7261</v>
      </c>
      <c r="AH1062" s="25" t="s">
        <v>7179</v>
      </c>
      <c r="AI1062" s="1" t="s">
        <v>3082</v>
      </c>
      <c r="AJ1062" s="1" t="s">
        <v>379</v>
      </c>
    </row>
    <row r="1063" spans="1:36" ht="76.5" x14ac:dyDescent="0.2">
      <c r="A1063" s="123">
        <v>1065</v>
      </c>
      <c r="B1063" s="125" t="s">
        <v>7174</v>
      </c>
      <c r="C1063" s="2" t="s">
        <v>7182</v>
      </c>
      <c r="D1063" s="158"/>
      <c r="E1063" s="183" t="s">
        <v>7183</v>
      </c>
      <c r="F1063" s="173" t="s">
        <v>7332</v>
      </c>
      <c r="G1063" s="26">
        <v>6</v>
      </c>
      <c r="H1063" s="25" t="s">
        <v>1161</v>
      </c>
      <c r="I1063" s="25" t="s">
        <v>2613</v>
      </c>
      <c r="J1063" s="25" t="s">
        <v>7271</v>
      </c>
      <c r="K1063" s="25" t="s">
        <v>7265</v>
      </c>
      <c r="L1063" s="45" t="s">
        <v>1144</v>
      </c>
      <c r="M1063" s="51" t="s">
        <v>7244</v>
      </c>
      <c r="N1063" s="58" t="s">
        <v>7247</v>
      </c>
      <c r="O1063" s="25" t="s">
        <v>1709</v>
      </c>
      <c r="P1063" s="25" t="s">
        <v>379</v>
      </c>
      <c r="Q1063" s="25" t="s">
        <v>379</v>
      </c>
      <c r="R1063" s="25" t="s">
        <v>7253</v>
      </c>
      <c r="S1063" s="1" t="s">
        <v>2370</v>
      </c>
      <c r="T1063" s="25" t="s">
        <v>275</v>
      </c>
      <c r="U1063" s="90" t="s">
        <v>379</v>
      </c>
      <c r="V1063" s="25" t="s">
        <v>379</v>
      </c>
      <c r="W1063" s="25" t="s">
        <v>379</v>
      </c>
      <c r="X1063" s="25" t="s">
        <v>1954</v>
      </c>
      <c r="Y1063" s="25" t="s">
        <v>7184</v>
      </c>
      <c r="Z1063" s="31" t="s">
        <v>6625</v>
      </c>
      <c r="AA1063" s="31" t="s">
        <v>635</v>
      </c>
      <c r="AB1063" s="183" t="s">
        <v>7178</v>
      </c>
      <c r="AC1063" s="25" t="s">
        <v>1132</v>
      </c>
      <c r="AD1063" s="134">
        <v>5415</v>
      </c>
      <c r="AE1063" s="25" t="s">
        <v>7256</v>
      </c>
      <c r="AF1063" s="4">
        <v>7683</v>
      </c>
      <c r="AG1063" s="25" t="s">
        <v>7261</v>
      </c>
      <c r="AH1063" s="25" t="s">
        <v>7179</v>
      </c>
      <c r="AI1063" s="1" t="s">
        <v>3082</v>
      </c>
      <c r="AJ1063" s="1" t="s">
        <v>379</v>
      </c>
    </row>
    <row r="1064" spans="1:36" ht="76.5" x14ac:dyDescent="0.2">
      <c r="A1064" s="123">
        <v>1066</v>
      </c>
      <c r="B1064" s="125" t="s">
        <v>7174</v>
      </c>
      <c r="C1064" s="2" t="s">
        <v>7185</v>
      </c>
      <c r="D1064" s="158"/>
      <c r="E1064" s="183" t="s">
        <v>7186</v>
      </c>
      <c r="F1064" s="173" t="s">
        <v>7332</v>
      </c>
      <c r="G1064" s="26">
        <v>7</v>
      </c>
      <c r="H1064" s="25" t="s">
        <v>1161</v>
      </c>
      <c r="I1064" s="25" t="s">
        <v>7270</v>
      </c>
      <c r="J1064" s="25" t="s">
        <v>7271</v>
      </c>
      <c r="K1064" s="25" t="s">
        <v>7266</v>
      </c>
      <c r="L1064" s="45" t="s">
        <v>2449</v>
      </c>
      <c r="M1064" s="51" t="s">
        <v>7244</v>
      </c>
      <c r="N1064" s="58" t="s">
        <v>7248</v>
      </c>
      <c r="O1064" s="25" t="s">
        <v>7262</v>
      </c>
      <c r="P1064" s="25" t="s">
        <v>379</v>
      </c>
      <c r="Q1064" s="25" t="s">
        <v>379</v>
      </c>
      <c r="R1064" s="25" t="s">
        <v>7253</v>
      </c>
      <c r="S1064" s="1" t="s">
        <v>2370</v>
      </c>
      <c r="T1064" s="25" t="s">
        <v>275</v>
      </c>
      <c r="U1064" s="90" t="s">
        <v>379</v>
      </c>
      <c r="V1064" s="25" t="s">
        <v>379</v>
      </c>
      <c r="W1064" s="25" t="s">
        <v>379</v>
      </c>
      <c r="X1064" s="25" t="s">
        <v>1954</v>
      </c>
      <c r="Y1064" s="25" t="s">
        <v>3612</v>
      </c>
      <c r="Z1064" s="31" t="s">
        <v>6625</v>
      </c>
      <c r="AA1064" s="31" t="s">
        <v>635</v>
      </c>
      <c r="AB1064" s="183" t="s">
        <v>7178</v>
      </c>
      <c r="AC1064" s="25" t="s">
        <v>1132</v>
      </c>
      <c r="AD1064" s="134">
        <v>7120</v>
      </c>
      <c r="AE1064" s="25" t="s">
        <v>7257</v>
      </c>
      <c r="AF1064" s="4">
        <v>10233</v>
      </c>
      <c r="AG1064" s="25" t="s">
        <v>7261</v>
      </c>
      <c r="AH1064" s="25" t="s">
        <v>7179</v>
      </c>
      <c r="AI1064" s="1" t="s">
        <v>3082</v>
      </c>
      <c r="AJ1064" s="1" t="s">
        <v>379</v>
      </c>
    </row>
    <row r="1065" spans="1:36" ht="76.5" x14ac:dyDescent="0.2">
      <c r="A1065" s="123">
        <v>1067</v>
      </c>
      <c r="B1065" s="125" t="s">
        <v>7174</v>
      </c>
      <c r="C1065" s="2" t="s">
        <v>7187</v>
      </c>
      <c r="D1065" s="158"/>
      <c r="E1065" s="183" t="s">
        <v>7188</v>
      </c>
      <c r="F1065" s="173" t="s">
        <v>7332</v>
      </c>
      <c r="G1065" s="26">
        <v>8</v>
      </c>
      <c r="H1065" s="25" t="s">
        <v>1161</v>
      </c>
      <c r="I1065" s="25" t="s">
        <v>7270</v>
      </c>
      <c r="J1065" s="25" t="s">
        <v>7271</v>
      </c>
      <c r="K1065" s="25" t="s">
        <v>7267</v>
      </c>
      <c r="L1065" s="45" t="s">
        <v>2449</v>
      </c>
      <c r="M1065" s="51" t="s">
        <v>7244</v>
      </c>
      <c r="N1065" s="58" t="s">
        <v>7249</v>
      </c>
      <c r="O1065" s="25" t="s">
        <v>7262</v>
      </c>
      <c r="P1065" s="25" t="s">
        <v>379</v>
      </c>
      <c r="Q1065" s="25" t="s">
        <v>379</v>
      </c>
      <c r="R1065" s="25" t="s">
        <v>7253</v>
      </c>
      <c r="S1065" s="1" t="s">
        <v>2370</v>
      </c>
      <c r="T1065" s="25" t="s">
        <v>275</v>
      </c>
      <c r="U1065" s="90" t="s">
        <v>379</v>
      </c>
      <c r="V1065" s="25" t="s">
        <v>379</v>
      </c>
      <c r="W1065" s="25" t="s">
        <v>379</v>
      </c>
      <c r="X1065" s="25" t="s">
        <v>1954</v>
      </c>
      <c r="Y1065" s="25" t="s">
        <v>3502</v>
      </c>
      <c r="Z1065" s="31" t="s">
        <v>6625</v>
      </c>
      <c r="AA1065" s="31" t="s">
        <v>635</v>
      </c>
      <c r="AB1065" s="183" t="s">
        <v>7178</v>
      </c>
      <c r="AC1065" s="25" t="s">
        <v>1132</v>
      </c>
      <c r="AD1065" s="134">
        <v>8265</v>
      </c>
      <c r="AE1065" s="25" t="s">
        <v>7258</v>
      </c>
      <c r="AF1065" s="4">
        <v>11198</v>
      </c>
      <c r="AG1065" s="25" t="s">
        <v>7261</v>
      </c>
      <c r="AH1065" s="25" t="s">
        <v>7179</v>
      </c>
      <c r="AI1065" s="1" t="s">
        <v>3082</v>
      </c>
      <c r="AJ1065" s="1" t="s">
        <v>379</v>
      </c>
    </row>
    <row r="1066" spans="1:36" ht="76.5" x14ac:dyDescent="0.2">
      <c r="A1066" s="123">
        <v>1068</v>
      </c>
      <c r="B1066" s="125" t="s">
        <v>7174</v>
      </c>
      <c r="C1066" s="2" t="s">
        <v>7189</v>
      </c>
      <c r="D1066" s="158"/>
      <c r="E1066" s="183" t="s">
        <v>7190</v>
      </c>
      <c r="F1066" s="173" t="s">
        <v>7332</v>
      </c>
      <c r="G1066" s="26">
        <v>10</v>
      </c>
      <c r="H1066" s="25" t="s">
        <v>1161</v>
      </c>
      <c r="I1066" s="25" t="s">
        <v>7270</v>
      </c>
      <c r="J1066" s="25" t="s">
        <v>7271</v>
      </c>
      <c r="K1066" s="25" t="s">
        <v>7268</v>
      </c>
      <c r="L1066" s="45" t="s">
        <v>4057</v>
      </c>
      <c r="M1066" s="51" t="s">
        <v>7244</v>
      </c>
      <c r="N1066" s="58" t="s">
        <v>7250</v>
      </c>
      <c r="O1066" s="25" t="s">
        <v>7262</v>
      </c>
      <c r="P1066" s="25" t="s">
        <v>379</v>
      </c>
      <c r="Q1066" s="25" t="s">
        <v>379</v>
      </c>
      <c r="R1066" s="25" t="s">
        <v>7253</v>
      </c>
      <c r="S1066" s="1" t="s">
        <v>2370</v>
      </c>
      <c r="T1066" s="25" t="s">
        <v>275</v>
      </c>
      <c r="U1066" s="90" t="s">
        <v>379</v>
      </c>
      <c r="V1066" s="25" t="s">
        <v>379</v>
      </c>
      <c r="W1066" s="25" t="s">
        <v>379</v>
      </c>
      <c r="X1066" s="25" t="s">
        <v>1954</v>
      </c>
      <c r="Y1066" s="25" t="s">
        <v>3693</v>
      </c>
      <c r="Z1066" s="31" t="s">
        <v>6625</v>
      </c>
      <c r="AA1066" s="31" t="s">
        <v>635</v>
      </c>
      <c r="AB1066" s="183" t="s">
        <v>7178</v>
      </c>
      <c r="AC1066" s="25" t="s">
        <v>1132</v>
      </c>
      <c r="AD1066" s="134">
        <v>8695</v>
      </c>
      <c r="AE1066" s="25" t="s">
        <v>7259</v>
      </c>
      <c r="AF1066" s="4">
        <v>12662</v>
      </c>
      <c r="AG1066" s="25" t="s">
        <v>7261</v>
      </c>
      <c r="AH1066" s="25" t="s">
        <v>7179</v>
      </c>
      <c r="AI1066" s="1" t="s">
        <v>3082</v>
      </c>
      <c r="AJ1066" s="1" t="s">
        <v>379</v>
      </c>
    </row>
    <row r="1067" spans="1:36" ht="76.5" x14ac:dyDescent="0.2">
      <c r="A1067" s="123">
        <v>1069</v>
      </c>
      <c r="B1067" s="125" t="s">
        <v>7174</v>
      </c>
      <c r="C1067" s="2" t="s">
        <v>7191</v>
      </c>
      <c r="D1067" s="158"/>
      <c r="E1067" s="183" t="s">
        <v>7192</v>
      </c>
      <c r="F1067" s="173" t="s">
        <v>7332</v>
      </c>
      <c r="G1067" s="26">
        <v>12</v>
      </c>
      <c r="H1067" s="25" t="s">
        <v>1161</v>
      </c>
      <c r="I1067" s="25" t="s">
        <v>7270</v>
      </c>
      <c r="J1067" s="25" t="s">
        <v>7271</v>
      </c>
      <c r="K1067" s="25" t="s">
        <v>7269</v>
      </c>
      <c r="L1067" s="45" t="s">
        <v>2614</v>
      </c>
      <c r="M1067" s="51" t="s">
        <v>7251</v>
      </c>
      <c r="N1067" s="58" t="s">
        <v>7252</v>
      </c>
      <c r="O1067" s="25" t="s">
        <v>7262</v>
      </c>
      <c r="P1067" s="25" t="s">
        <v>379</v>
      </c>
      <c r="Q1067" s="25" t="s">
        <v>379</v>
      </c>
      <c r="R1067" s="25" t="s">
        <v>7253</v>
      </c>
      <c r="S1067" s="1" t="s">
        <v>2370</v>
      </c>
      <c r="T1067" s="25" t="s">
        <v>275</v>
      </c>
      <c r="U1067" s="90" t="s">
        <v>379</v>
      </c>
      <c r="V1067" s="25" t="s">
        <v>379</v>
      </c>
      <c r="W1067" s="25" t="s">
        <v>379</v>
      </c>
      <c r="X1067" s="25" t="s">
        <v>1954</v>
      </c>
      <c r="Y1067" s="25" t="s">
        <v>3606</v>
      </c>
      <c r="Z1067" s="31" t="s">
        <v>6625</v>
      </c>
      <c r="AA1067" s="31" t="s">
        <v>635</v>
      </c>
      <c r="AB1067" s="183" t="s">
        <v>7178</v>
      </c>
      <c r="AC1067" s="25" t="s">
        <v>1132</v>
      </c>
      <c r="AD1067" s="134">
        <v>10035</v>
      </c>
      <c r="AE1067" s="25" t="s">
        <v>7260</v>
      </c>
      <c r="AF1067" s="4">
        <v>14225</v>
      </c>
      <c r="AG1067" s="25" t="s">
        <v>7261</v>
      </c>
      <c r="AH1067" s="25" t="s">
        <v>7193</v>
      </c>
      <c r="AI1067" s="1" t="s">
        <v>3082</v>
      </c>
      <c r="AJ1067" s="1" t="s">
        <v>379</v>
      </c>
    </row>
    <row r="1068" spans="1:36" s="247" customFormat="1" ht="153" x14ac:dyDescent="0.2">
      <c r="A1068" s="123">
        <v>1070</v>
      </c>
      <c r="B1068" s="125" t="s">
        <v>1513</v>
      </c>
      <c r="C1068" s="2" t="s">
        <v>7305</v>
      </c>
      <c r="D1068" s="246"/>
      <c r="E1068" s="183" t="s">
        <v>7309</v>
      </c>
      <c r="F1068" s="173" t="s">
        <v>7333</v>
      </c>
      <c r="G1068" s="26" t="s">
        <v>4109</v>
      </c>
      <c r="H1068" s="25" t="s">
        <v>1161</v>
      </c>
      <c r="I1068" s="25" t="s">
        <v>7334</v>
      </c>
      <c r="J1068" s="25" t="s">
        <v>7299</v>
      </c>
      <c r="K1068" s="25" t="s">
        <v>7337</v>
      </c>
      <c r="L1068" s="45" t="s">
        <v>669</v>
      </c>
      <c r="M1068" s="51">
        <v>-113</v>
      </c>
      <c r="N1068" s="58" t="s">
        <v>7300</v>
      </c>
      <c r="O1068" s="25" t="s">
        <v>7338</v>
      </c>
      <c r="P1068" s="25" t="s">
        <v>379</v>
      </c>
      <c r="Q1068" s="25" t="s">
        <v>379</v>
      </c>
      <c r="R1068" s="25" t="s">
        <v>7301</v>
      </c>
      <c r="S1068" s="1" t="s">
        <v>7302</v>
      </c>
      <c r="T1068" s="25" t="s">
        <v>275</v>
      </c>
      <c r="U1068" s="90" t="s">
        <v>379</v>
      </c>
      <c r="V1068" s="25" t="s">
        <v>379</v>
      </c>
      <c r="W1068" s="25" t="s">
        <v>379</v>
      </c>
      <c r="X1068" s="25" t="s">
        <v>7325</v>
      </c>
      <c r="Y1068" s="25" t="s">
        <v>3640</v>
      </c>
      <c r="Z1068" s="31" t="s">
        <v>6625</v>
      </c>
      <c r="AA1068" s="31" t="s">
        <v>635</v>
      </c>
      <c r="AB1068" s="106" t="s">
        <v>7303</v>
      </c>
      <c r="AC1068" s="25" t="s">
        <v>1132</v>
      </c>
      <c r="AD1068" s="134">
        <v>6500</v>
      </c>
      <c r="AE1068" s="35" t="s">
        <v>7335</v>
      </c>
      <c r="AF1068" s="4" t="s">
        <v>7336</v>
      </c>
      <c r="AG1068" s="25" t="s">
        <v>7304</v>
      </c>
      <c r="AH1068" s="25" t="s">
        <v>591</v>
      </c>
      <c r="AI1068" s="1" t="s">
        <v>3082</v>
      </c>
      <c r="AJ1068" s="1" t="s">
        <v>379</v>
      </c>
    </row>
    <row r="1069" spans="1:36" s="247" customFormat="1" ht="153" x14ac:dyDescent="0.2">
      <c r="A1069" s="123">
        <v>1071</v>
      </c>
      <c r="B1069" s="125" t="s">
        <v>1513</v>
      </c>
      <c r="C1069" s="2" t="s">
        <v>7306</v>
      </c>
      <c r="D1069" s="246"/>
      <c r="E1069" s="183" t="s">
        <v>7298</v>
      </c>
      <c r="F1069" s="173" t="s">
        <v>7333</v>
      </c>
      <c r="G1069" s="26" t="s">
        <v>4085</v>
      </c>
      <c r="H1069" s="25" t="s">
        <v>1161</v>
      </c>
      <c r="I1069" s="25" t="s">
        <v>7334</v>
      </c>
      <c r="J1069" s="25" t="s">
        <v>7299</v>
      </c>
      <c r="K1069" s="25" t="s">
        <v>7340</v>
      </c>
      <c r="L1069" s="45" t="s">
        <v>7341</v>
      </c>
      <c r="M1069" s="51">
        <v>-113</v>
      </c>
      <c r="N1069" s="58" t="s">
        <v>7307</v>
      </c>
      <c r="O1069" s="25" t="s">
        <v>7338</v>
      </c>
      <c r="P1069" s="25" t="s">
        <v>379</v>
      </c>
      <c r="Q1069" s="25" t="s">
        <v>379</v>
      </c>
      <c r="R1069" s="25" t="s">
        <v>7301</v>
      </c>
      <c r="S1069" s="1" t="s">
        <v>7302</v>
      </c>
      <c r="T1069" s="25" t="s">
        <v>275</v>
      </c>
      <c r="U1069" s="90" t="s">
        <v>379</v>
      </c>
      <c r="V1069" s="25" t="s">
        <v>379</v>
      </c>
      <c r="W1069" s="25" t="s">
        <v>379</v>
      </c>
      <c r="X1069" s="25" t="s">
        <v>7324</v>
      </c>
      <c r="Y1069" s="25" t="s">
        <v>3693</v>
      </c>
      <c r="Z1069" s="31" t="s">
        <v>6625</v>
      </c>
      <c r="AA1069" s="31" t="s">
        <v>635</v>
      </c>
      <c r="AB1069" s="107" t="s">
        <v>7311</v>
      </c>
      <c r="AC1069" s="25" t="s">
        <v>1132</v>
      </c>
      <c r="AD1069" s="134">
        <v>7050</v>
      </c>
      <c r="AE1069" s="35" t="s">
        <v>7335</v>
      </c>
      <c r="AF1069" s="4" t="s">
        <v>7339</v>
      </c>
      <c r="AG1069" s="25" t="s">
        <v>7304</v>
      </c>
      <c r="AH1069" s="25" t="s">
        <v>591</v>
      </c>
      <c r="AI1069" s="1" t="s">
        <v>3082</v>
      </c>
      <c r="AJ1069" s="1" t="s">
        <v>379</v>
      </c>
    </row>
    <row r="1070" spans="1:36" s="247" customFormat="1" ht="153" x14ac:dyDescent="0.2">
      <c r="A1070" s="123">
        <v>1072</v>
      </c>
      <c r="B1070" s="125" t="s">
        <v>1513</v>
      </c>
      <c r="C1070" s="2" t="s">
        <v>7308</v>
      </c>
      <c r="D1070" s="246"/>
      <c r="E1070" s="183" t="s">
        <v>7310</v>
      </c>
      <c r="F1070" s="173" t="s">
        <v>7333</v>
      </c>
      <c r="G1070" s="26" t="s">
        <v>4110</v>
      </c>
      <c r="H1070" s="25" t="s">
        <v>1161</v>
      </c>
      <c r="I1070" s="25" t="s">
        <v>7334</v>
      </c>
      <c r="J1070" s="25" t="s">
        <v>7299</v>
      </c>
      <c r="K1070" s="25" t="s">
        <v>7340</v>
      </c>
      <c r="L1070" s="45" t="s">
        <v>7341</v>
      </c>
      <c r="M1070" s="51">
        <v>-113</v>
      </c>
      <c r="N1070" s="58" t="s">
        <v>7313</v>
      </c>
      <c r="O1070" s="25" t="s">
        <v>7338</v>
      </c>
      <c r="P1070" s="25" t="s">
        <v>379</v>
      </c>
      <c r="Q1070" s="25" t="s">
        <v>379</v>
      </c>
      <c r="R1070" s="25" t="s">
        <v>7301</v>
      </c>
      <c r="S1070" s="1" t="s">
        <v>7302</v>
      </c>
      <c r="T1070" s="25" t="s">
        <v>275</v>
      </c>
      <c r="U1070" s="90" t="s">
        <v>379</v>
      </c>
      <c r="V1070" s="25" t="s">
        <v>379</v>
      </c>
      <c r="W1070" s="25" t="s">
        <v>379</v>
      </c>
      <c r="X1070" s="25" t="s">
        <v>7324</v>
      </c>
      <c r="Y1070" s="25" t="s">
        <v>3653</v>
      </c>
      <c r="Z1070" s="31" t="s">
        <v>6625</v>
      </c>
      <c r="AA1070" s="31" t="s">
        <v>635</v>
      </c>
      <c r="AB1070" s="107" t="s">
        <v>7312</v>
      </c>
      <c r="AC1070" s="25" t="s">
        <v>1132</v>
      </c>
      <c r="AD1070" s="134">
        <v>7850</v>
      </c>
      <c r="AE1070" s="35" t="s">
        <v>7335</v>
      </c>
      <c r="AF1070" s="4" t="s">
        <v>7342</v>
      </c>
      <c r="AG1070" s="25" t="s">
        <v>7304</v>
      </c>
      <c r="AH1070" s="25" t="s">
        <v>591</v>
      </c>
      <c r="AI1070" s="1" t="s">
        <v>3082</v>
      </c>
      <c r="AJ1070" s="1" t="s">
        <v>379</v>
      </c>
    </row>
    <row r="1071" spans="1:36" s="247" customFormat="1" ht="140.25" x14ac:dyDescent="0.2">
      <c r="A1071" s="123">
        <v>1073</v>
      </c>
      <c r="B1071" s="125" t="s">
        <v>5051</v>
      </c>
      <c r="C1071" s="2" t="s">
        <v>7314</v>
      </c>
      <c r="D1071" s="158"/>
      <c r="E1071" s="183" t="s">
        <v>7315</v>
      </c>
      <c r="F1071" s="173" t="s">
        <v>7344</v>
      </c>
      <c r="G1071" s="26" t="s">
        <v>4110</v>
      </c>
      <c r="H1071" s="25" t="s">
        <v>7316</v>
      </c>
      <c r="I1071" s="25" t="s">
        <v>7317</v>
      </c>
      <c r="J1071" s="25" t="s">
        <v>7318</v>
      </c>
      <c r="K1071" s="25" t="s">
        <v>3420</v>
      </c>
      <c r="L1071" s="45" t="s">
        <v>7349</v>
      </c>
      <c r="M1071" s="250" t="s">
        <v>7319</v>
      </c>
      <c r="N1071" s="58">
        <v>420</v>
      </c>
      <c r="O1071" s="25" t="s">
        <v>7322</v>
      </c>
      <c r="P1071" s="25" t="s">
        <v>7326</v>
      </c>
      <c r="Q1071" s="25" t="s">
        <v>7327</v>
      </c>
      <c r="R1071" s="25" t="s">
        <v>7328</v>
      </c>
      <c r="S1071" s="25" t="s">
        <v>7329</v>
      </c>
      <c r="T1071" s="25" t="s">
        <v>2207</v>
      </c>
      <c r="U1071" s="90" t="s">
        <v>7346</v>
      </c>
      <c r="V1071" s="25" t="s">
        <v>7347</v>
      </c>
      <c r="W1071" s="25" t="s">
        <v>7348</v>
      </c>
      <c r="X1071" s="25" t="s">
        <v>7323</v>
      </c>
      <c r="Y1071" s="25" t="s">
        <v>3450</v>
      </c>
      <c r="Z1071" s="31" t="s">
        <v>634</v>
      </c>
      <c r="AA1071" s="31" t="s">
        <v>635</v>
      </c>
      <c r="AB1071" s="107" t="s">
        <v>7321</v>
      </c>
      <c r="AC1071" s="25" t="s">
        <v>3670</v>
      </c>
      <c r="AD1071" s="134">
        <v>5450</v>
      </c>
      <c r="AE1071" s="35">
        <v>157</v>
      </c>
      <c r="AF1071" s="4" t="s">
        <v>7350</v>
      </c>
      <c r="AG1071" s="25" t="s">
        <v>7320</v>
      </c>
      <c r="AH1071" s="25" t="s">
        <v>1597</v>
      </c>
      <c r="AI1071" s="1" t="s">
        <v>3082</v>
      </c>
      <c r="AJ1071" s="1" t="s">
        <v>379</v>
      </c>
    </row>
    <row r="1072" spans="1:36" ht="12.75" customHeight="1" x14ac:dyDescent="0.3">
      <c r="S1072" s="248"/>
    </row>
    <row r="1073" spans="19:19" ht="12.75" customHeight="1" x14ac:dyDescent="0.3">
      <c r="S1073" s="248"/>
    </row>
  </sheetData>
  <autoFilter ref="A1:AJ1071"/>
  <phoneticPr fontId="0" type="noConversion"/>
  <conditionalFormatting sqref="AE462:AE463 AE471:AE477 AE553:AE557 AE624:AE625 AE375 AE437 AE407:AE413 AE379:AE385 AE439:AE445 AE200:AE206 AE223:AE228 AE329:AE332 AE254:AE308 AE49:AE156 AE396:AE397 AE166:AE194 AE422 AE246:AE249 AE629:AE631 AE660 AE211:AE215 AE415:AE419 AE218:AE219 AE640:AE642 AE572:AE574 AE576:AE579">
    <cfRule type="cellIs" dxfId="49" priority="115" stopIfTrue="1" operator="equal">
      <formula>#REF!</formula>
    </cfRule>
    <cfRule type="cellIs" dxfId="48" priority="116" stopIfTrue="1" operator="equal">
      <formula>#REF!</formula>
    </cfRule>
  </conditionalFormatting>
  <conditionalFormatting sqref="AE195:AE199">
    <cfRule type="cellIs" dxfId="47" priority="53" stopIfTrue="1" operator="equal">
      <formula>#REF!</formula>
    </cfRule>
    <cfRule type="cellIs" dxfId="46" priority="54" stopIfTrue="1" operator="equal">
      <formula>#REF!</formula>
    </cfRule>
  </conditionalFormatting>
  <conditionalFormatting sqref="AE216">
    <cfRule type="cellIs" dxfId="45" priority="51" stopIfTrue="1" operator="equal">
      <formula>#REF!</formula>
    </cfRule>
    <cfRule type="cellIs" dxfId="44" priority="52" stopIfTrue="1" operator="equal">
      <formula>#REF!</formula>
    </cfRule>
  </conditionalFormatting>
  <conditionalFormatting sqref="AE217">
    <cfRule type="cellIs" dxfId="43" priority="49" stopIfTrue="1" operator="equal">
      <formula>#REF!</formula>
    </cfRule>
    <cfRule type="cellIs" dxfId="42" priority="50" stopIfTrue="1" operator="equal">
      <formula>#REF!</formula>
    </cfRule>
  </conditionalFormatting>
  <conditionalFormatting sqref="AE309">
    <cfRule type="cellIs" dxfId="41" priority="47" stopIfTrue="1" operator="equal">
      <formula>#REF!</formula>
    </cfRule>
    <cfRule type="cellIs" dxfId="40" priority="48" stopIfTrue="1" operator="equal">
      <formula>#REF!</formula>
    </cfRule>
  </conditionalFormatting>
  <conditionalFormatting sqref="AE724">
    <cfRule type="cellIs" dxfId="39" priority="45" stopIfTrue="1" operator="equal">
      <formula>#REF!</formula>
    </cfRule>
    <cfRule type="cellIs" dxfId="38" priority="46" stopIfTrue="1" operator="equal">
      <formula>#REF!</formula>
    </cfRule>
  </conditionalFormatting>
  <conditionalFormatting sqref="AE728">
    <cfRule type="cellIs" dxfId="37" priority="41" stopIfTrue="1" operator="equal">
      <formula>#REF!</formula>
    </cfRule>
    <cfRule type="cellIs" dxfId="36" priority="42" stopIfTrue="1" operator="equal">
      <formula>#REF!</formula>
    </cfRule>
  </conditionalFormatting>
  <conditionalFormatting sqref="AE729">
    <cfRule type="cellIs" dxfId="35" priority="39" stopIfTrue="1" operator="equal">
      <formula>#REF!</formula>
    </cfRule>
    <cfRule type="cellIs" dxfId="34" priority="40" stopIfTrue="1" operator="equal">
      <formula>#REF!</formula>
    </cfRule>
  </conditionalFormatting>
  <conditionalFormatting sqref="AE730">
    <cfRule type="cellIs" dxfId="33" priority="37" stopIfTrue="1" operator="equal">
      <formula>#REF!</formula>
    </cfRule>
    <cfRule type="cellIs" dxfId="32" priority="38" stopIfTrue="1" operator="equal">
      <formula>#REF!</formula>
    </cfRule>
  </conditionalFormatting>
  <conditionalFormatting sqref="AE731">
    <cfRule type="cellIs" dxfId="31" priority="35" stopIfTrue="1" operator="equal">
      <formula>#REF!</formula>
    </cfRule>
    <cfRule type="cellIs" dxfId="30" priority="36" stopIfTrue="1" operator="equal">
      <formula>#REF!</formula>
    </cfRule>
  </conditionalFormatting>
  <conditionalFormatting sqref="AF138:AF139 AF132:AF133 AF129:AF130 AF126:AF127 AF123:AF124 AF120:AF121 AF117:AF118 AF135:AF136">
    <cfRule type="cellIs" dxfId="29" priority="33" stopIfTrue="1" operator="equal">
      <formula>#REF!</formula>
    </cfRule>
    <cfRule type="cellIs" dxfId="28" priority="34" stopIfTrue="1" operator="equal">
      <formula>#REF!</formula>
    </cfRule>
  </conditionalFormatting>
  <conditionalFormatting sqref="AF197:AF199">
    <cfRule type="cellIs" dxfId="27" priority="31" stopIfTrue="1" operator="equal">
      <formula>#REF!</formula>
    </cfRule>
    <cfRule type="cellIs" dxfId="26" priority="32" stopIfTrue="1" operator="equal">
      <formula>#REF!</formula>
    </cfRule>
  </conditionalFormatting>
  <conditionalFormatting sqref="AD72 AD166 AD203:AD206 AD442:AD444">
    <cfRule type="cellIs" dxfId="25" priority="29" stopIfTrue="1" operator="equal">
      <formula>#REF!</formula>
    </cfRule>
    <cfRule type="cellIs" dxfId="24" priority="30" stopIfTrue="1" operator="equal">
      <formula>#REF!</formula>
    </cfRule>
  </conditionalFormatting>
  <conditionalFormatting sqref="AD195:AD196">
    <cfRule type="cellIs" dxfId="23" priority="27" stopIfTrue="1" operator="equal">
      <formula>#REF!</formula>
    </cfRule>
    <cfRule type="cellIs" dxfId="22" priority="28" stopIfTrue="1" operator="equal">
      <formula>#REF!</formula>
    </cfRule>
  </conditionalFormatting>
  <conditionalFormatting sqref="AE253">
    <cfRule type="cellIs" dxfId="21" priority="25" stopIfTrue="1" operator="equal">
      <formula>#REF!</formula>
    </cfRule>
    <cfRule type="cellIs" dxfId="20" priority="26" stopIfTrue="1" operator="equal">
      <formula>#REF!</formula>
    </cfRule>
  </conditionalFormatting>
  <conditionalFormatting sqref="AE632:AE639">
    <cfRule type="cellIs" dxfId="19" priority="21" stopIfTrue="1" operator="equal">
      <formula>#REF!</formula>
    </cfRule>
    <cfRule type="cellIs" dxfId="18" priority="22" stopIfTrue="1" operator="equal">
      <formula>#REF!</formula>
    </cfRule>
  </conditionalFormatting>
  <conditionalFormatting sqref="AE580">
    <cfRule type="cellIs" dxfId="17" priority="17" stopIfTrue="1" operator="equal">
      <formula>#REF!</formula>
    </cfRule>
    <cfRule type="cellIs" dxfId="16" priority="18" stopIfTrue="1" operator="equal">
      <formula>#REF!</formula>
    </cfRule>
  </conditionalFormatting>
  <conditionalFormatting sqref="AE581">
    <cfRule type="cellIs" dxfId="15" priority="15" stopIfTrue="1" operator="equal">
      <formula>#REF!</formula>
    </cfRule>
    <cfRule type="cellIs" dxfId="14" priority="16" stopIfTrue="1" operator="equal">
      <formula>#REF!</formula>
    </cfRule>
  </conditionalFormatting>
  <conditionalFormatting sqref="AE250">
    <cfRule type="cellIs" dxfId="13" priority="13" stopIfTrue="1" operator="equal">
      <formula>#REF!</formula>
    </cfRule>
    <cfRule type="cellIs" dxfId="12" priority="14" stopIfTrue="1" operator="equal">
      <formula>#REF!</formula>
    </cfRule>
  </conditionalFormatting>
  <conditionalFormatting sqref="AE575">
    <cfRule type="cellIs" dxfId="11" priority="11" stopIfTrue="1" operator="equal">
      <formula>#REF!</formula>
    </cfRule>
    <cfRule type="cellIs" dxfId="10" priority="12" stopIfTrue="1" operator="equal">
      <formula>#REF!</formula>
    </cfRule>
  </conditionalFormatting>
  <conditionalFormatting sqref="AE654">
    <cfRule type="cellIs" dxfId="9" priority="9" stopIfTrue="1" operator="equal">
      <formula>#REF!</formula>
    </cfRule>
    <cfRule type="cellIs" dxfId="8" priority="10" stopIfTrue="1" operator="equal">
      <formula>#REF!</formula>
    </cfRule>
  </conditionalFormatting>
  <conditionalFormatting sqref="AE655">
    <cfRule type="cellIs" dxfId="7" priority="7" stopIfTrue="1" operator="equal">
      <formula>#REF!</formula>
    </cfRule>
    <cfRule type="cellIs" dxfId="6" priority="8" stopIfTrue="1" operator="equal">
      <formula>#REF!</formula>
    </cfRule>
  </conditionalFormatting>
  <conditionalFormatting sqref="AE656">
    <cfRule type="cellIs" dxfId="5" priority="5" stopIfTrue="1" operator="equal">
      <formula>#REF!</formula>
    </cfRule>
    <cfRule type="cellIs" dxfId="4" priority="6" stopIfTrue="1" operator="equal">
      <formula>#REF!</formula>
    </cfRule>
  </conditionalFormatting>
  <conditionalFormatting sqref="AE1011">
    <cfRule type="cellIs" dxfId="3" priority="3" stopIfTrue="1" operator="equal">
      <formula>#REF!</formula>
    </cfRule>
    <cfRule type="cellIs" dxfId="2" priority="4" stopIfTrue="1" operator="equal">
      <formula>#REF!</formula>
    </cfRule>
  </conditionalFormatting>
  <conditionalFormatting sqref="AE1012">
    <cfRule type="cellIs" dxfId="1" priority="1" stopIfTrue="1" operator="equal">
      <formula>#REF!</formula>
    </cfRule>
    <cfRule type="cellIs" dxfId="0" priority="2" stopIfTrue="1" operator="equal">
      <formula>#REF!</formula>
    </cfRule>
  </conditionalFormatting>
  <hyperlinks>
    <hyperlink ref="E216" r:id="rId1" display="https://www.legifrance.gouv.fr/affichTexte.do?cidTexte=JORFTEXT000038425146&amp;dateTexte=&amp;categorieLien=id"/>
    <hyperlink ref="AB886" r:id="rId2"/>
    <hyperlink ref="AB887" r:id="rId3"/>
    <hyperlink ref="AB216:AB217" r:id="rId4" display="Assainissement non collectif - Micro-Station d'Epuration Tricel Novo FR jusqu'à 20 EH - Guide d'utilisation, 27 février 2019, 40 pages"/>
    <hyperlink ref="AB617:AB618" r:id="rId5" display="Guide d’installation et mode d’emploi, Bioficient + 6, Bioficient + 10, 18/12/2018, 42 pages"/>
    <hyperlink ref="E195:E199" r:id="rId6" display="https://www.legifrance.gouv.fr/jo_pdf.do?id=JORFTEXT000038094504"/>
    <hyperlink ref="AB195:AB199" r:id="rId7" display="Stations d'assainissement non collectif pour le traitement des eaux usées domestiques - Guide d'utilisation - Microstations Modulaires NDG, version 13/12/2018, 49 pages"/>
    <hyperlink ref="AB809:AB811" r:id="rId8" display="Stations d'assainissement non collectif pour le traitement des eaux usées domestiques - Guide d'utilisation - Gamme N-ECO, 14 mars 2018, 32 pages"/>
    <hyperlink ref="E216:E217" r:id="rId9" display="https://www.legifrance.gouv.fr/jo_pdf.do?id=JORFTEXT000038425146"/>
    <hyperlink ref="AI207" r:id="rId10"/>
    <hyperlink ref="AI587" r:id="rId11" display="oui"/>
    <hyperlink ref="AB877:AB885" r:id="rId12" display="Hydrofiltre 2 filtres compacts, Guide de l'usager de la gamme Hydrofiltre 2, modèles : HF05B (5 EH) jusqu'à HF20B (20 EH), janvier 2019, 40 pages"/>
    <hyperlink ref="AB865:AB872" r:id="rId13" display="Guide de l'usager - Gamme &quot; Phytostation &quot;, Modèles 3-4-5-6-8-10-12-16-18 EH, 08/10/18, 78 pages dont annexes"/>
    <hyperlink ref="AB863:AB864" r:id="rId14" display="Gamme &quot;BIOTURBAT CUVE PE&quot;, modèles 5 EH  et 6 EH, juillet 2018, 56 pages"/>
    <hyperlink ref="AB859:AB862" r:id="rId15" display="Gamme &quot;BIOTURBAT&quot;, modèles BIOTURBAT 5 (5EH), BIOTURBAT 6 (6 EH), BIOTURBAT 7 (7 EH) et BIOTURBAT 10 (10 EH), juillet 2018, 70 pages"/>
    <hyperlink ref="AB850:AB858" r:id="rId16" display="Guide d’utilisation – Filtre compact Bioméris &amp; Bioméris P – Modèles 4 à 20 EH, 02/07/2018, 40 pages"/>
    <hyperlink ref="AB833:AB849" r:id="rId17" display="Guide de l'utilisateur pour les assainissements ZEOLITEPARCO, 21 juin 2018, 60 pages"/>
    <hyperlink ref="AB825:AB826" r:id="rId18" display="Dossier technique de la station d’épuration à boue activée à lit flottant NECOR 5, NECOR 10, NECOR 15 - Guide destiné à l'usager, 2 février 2016, 26 pages"/>
    <hyperlink ref="AB812:AB813" r:id="rId19" display="Guide d'nstallation et d'usage AERO - Microstations d'épuration - Gamme AERO®, 15 mai 2018, 75 pages)"/>
    <hyperlink ref="AB806:AB808" r:id="rId20" display="Manuel d’utilisation des stations d’épuration à filtre compact «KIT BIOMATIC COMPLET 6 EH» et «KIT BIOMATIC COMPLET 12 EH» de la société GRAF, décembre 2017, 62 pages"/>
    <hyperlink ref="AB797:AB802" r:id="rId21" display="Guide d'utilisation -  Gamme Jardi-assainissement FV + FH, Modèles bacs 3-5-6-10-12-20 EH, février 2018,_x000a_79 pages"/>
    <hyperlink ref="AB783:AB796" r:id="rId22" display="Guide d'utilisation -  Gamme Jardi-assainissement FV, Modèles géo 2-3-4-5-6-7-8-9-10-12-14-16-18-20 EH, février 2018,_x000a_70 pages"/>
    <hyperlink ref="AB760:AB762" r:id="rId23" display="Notice Technique - Gamme FLUIDIFIX, 6 novembre 2017, 46 pages"/>
    <hyperlink ref="AB756" r:id="rId24"/>
    <hyperlink ref="AB751:AB755" r:id="rId25" display="Manuel de l'utilisateur - Gamme ClearFox By Breizho - Station de traitement des eaux usées - 1 à 15 EH, BREIZHO LIMITED, août 2017, 59 pages"/>
    <hyperlink ref="AB745:AB750" r:id="rId26" display="Livret de l'utilisateur - BRIO Filtre Compact - Modèles de 5 EH jusqu'à 20 EH, 6 juillet 2017, 38 pages"/>
    <hyperlink ref="AB741:AB744" r:id="rId27" display="Livret d'utilisation de la gamme STEPURFILTRE, Modèles 5 EH, 10 EH, 15 EH et 20 EH, PHYTO PLUS ENVIRONNEMENT, Juin 2017, 31 pages"/>
    <hyperlink ref="AB739:AB740" r:id="rId28" display="Manuel d'utilisation et carnet d'entretien - Micro-stations d'épuration - Gamme Vodalys® - Vodalys® 6 EH, Vodalys® 10 EH, Vodalys® 14 EH, 26 avril 2017, 55 pages"/>
    <hyperlink ref="AB724:AB738" r:id="rId29" display="Assainissement non collectif - Micro-Station d'Epuration Tricel Novo FR jusqu'à 20 EH - Guide d'utilisation, 27 février 2019, 40 pages"/>
    <hyperlink ref="AB718:AB723" r:id="rId30" display="Filtres compacts agréés sans consommation d'énergie - BIOFRANCE® Passive : modèles 6, 8, 12, 15 et 20 EH - BIOFRANCE® Roto Passive : modèles 6, 7 et 15 EH - Guide d'installation, d'utilisation et d'entretien, 23 mai 2017, 45 pages"/>
    <hyperlink ref="AB711" r:id="rId31"/>
    <hyperlink ref="AB709" r:id="rId32"/>
    <hyperlink ref="AB710" r:id="rId33"/>
    <hyperlink ref="AB708" r:id="rId34"/>
    <hyperlink ref="AB707" r:id="rId35"/>
    <hyperlink ref="AB700:AB706" r:id="rId36" display="Guide d'utilisation - Filtre Compact Tricel® Seta FR jusqu’à 18 EH, 5 février 2016, 32 pages"/>
    <hyperlink ref="AB691:AB699" r:id="rId37" display="Guide d’utilisation – Filtre compact Bioméris &amp; Bioméris P – Modèles 4 à 20 EH, 02/07/2018, 40 pages"/>
    <hyperlink ref="AB686:AB690" r:id="rId38" display="Manuel d’utilisation des stations d’épuration à filtre compact «KIT BIOMATIC COMPLET 6 EH» et «KIT BIOMATIC COMPLET 12 EH» de la société GRAF, décembre 2017, 62 pages"/>
    <hyperlink ref="AB684:AB685" r:id="rId39" display="Gamme Roth MicroStar – Petites installations d’assainissement non-collectif – Guide d’installation et de maintenance, 03/08/2017, 61 pages"/>
    <hyperlink ref="AB682:AB683" r:id="rId40" display="Filtres compacts agréés sans consommation d'énergie - BIOFRANCE® Passive : modèles 6, 8, 12, 15 et 20 EH - BIOFRANCE® Roto Passive : modèles 6, 7 et 15 EH - Guide d'installation, d'utilisation et d'entretien, 23 mai 2017, 45 pages"/>
    <hyperlink ref="AB680:AB681" r:id="rId41" display="Livret de l’utilisation de la gamme STEPURBIO, modèles CF 2593 PETIT MODELE [5 EH] et CF 3242 GRAND MODELE [5 EH], juin 2016, 31 pages"/>
    <hyperlink ref="AB657:AB679" r:id="rId42" display="Guide de l'usager - Gamme &quot;filtre ECOFLO Béton &quot; de 5 à 20 EH, mai 2016, 50 pages"/>
    <hyperlink ref="AB652" r:id="rId43"/>
    <hyperlink ref="AB646:AB651" r:id="rId44" display="Guide d'utilisation -  Gamme Jardi-assainissement FV, Modèles bacs 3-5-6-10-12-20 EH, février 2018,_x000a_63 pages"/>
    <hyperlink ref="AB643:AB645" r:id="rId45" display="Manuel de l'utilisateur - Gamme ClearFox By Breizho - Station de traitement des eaux usées - 1 à 15 EH, BREIZHO LIMITED, août 2017, 59 pages"/>
    <hyperlink ref="AB642" r:id="rId46"/>
    <hyperlink ref="AB640:AB641" r:id="rId47" display="Manuel d'utilisation StepEco 5 EH - Microstation Boues activées - Culture Fixée, février 2016, 60 pages"/>
    <hyperlink ref="AB622:AB629" r:id="rId48" display="Guide de l’usager – Gammes « filtre ECOFLO Polyéthylène » Filière ECOFLO Polyéthylène PE1 de 5 à 20 EH, février 2016, 47 pages"/>
    <hyperlink ref="AB621" r:id="rId49"/>
    <hyperlink ref="AB614:AB615" r:id="rId50" display="&quot;Notice d'installation, de mise en œuvre et d'entretien, Micro station d'épuration KESSEL InnoClean PLUS, EW4-6 (4 EH et 6 EH), EW8 (8 EH) et EW10 (10 EH) , septembre 2015, 50 pages"/>
    <hyperlink ref="AB600:AB613" r:id="rId51" display="Guide d'utilisation -  Gamme Jardi-assainissement FV + FH, Modèles géo 2-3-4-5-6-7-8-9-10-12-14-16-18-20 EH, février 2018,_x000a_84 pages"/>
    <hyperlink ref="AB587:AB599" r:id="rId52" display="Guide de l'usager - X-Perco® France C-90 de 5 à 20 EH, 11/07/2018, 64 pages"/>
    <hyperlink ref="AB585:AB586" r:id="rId53" display="Guide de l’usager - Gamme OXYFIX LG-90 MB, décembre 2015, 54 pages et Guide de l’usager – Gamme Oxyfix C-90 MB (2015_01), octobre 2014, 48 pages"/>
    <hyperlink ref="AB584" r:id="rId54"/>
    <hyperlink ref="AB576:AB577" r:id="rId55" display="« Guide de l’usager – Manuel d’utilisation des microstations d’épuration GRAF EasyOne 12 et 15 EH », septembre 2015, 83 pages"/>
    <hyperlink ref="AB573:AB574" r:id="rId56" display="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
    <hyperlink ref="AB567:AB572" r:id="rId57" display="(Guide de montage et d’utilisation – Gamme de microstations PUROO®, 25 juin 2015, 65 pages)"/>
    <hyperlink ref="AB565" r:id="rId58"/>
    <hyperlink ref="AB566" r:id="rId59"/>
    <hyperlink ref="AB562:AB564" r:id="rId60" display="Dispositif de traitement Ecophyltre - Guide utilisateur - Modèle 5 EH - 7 EH - 10 EH, 27 avril 2015, 67 pages"/>
    <hyperlink ref="AB559" r:id="rId61"/>
    <hyperlink ref="AB558" r:id="rId62"/>
    <hyperlink ref="AB555:AB557" r:id="rId63" display="Guide de l'usager - Manuel d'utilisation des micro-stations d'épuration GRAF Easyone 5, 7 et 9 EH, édition 11 décembre 2014, 96 pages"/>
    <hyperlink ref="AB552:AB554" r:id="rId64" display="Microstation d'épuration  SBR SanoClean 4 EH PE - SanoClean 4 EH Béton - Instructions d'utilisation, d'entretien et de maintenance des microstations d'éputation, mars 2015, 101 pages"/>
    <hyperlink ref="AB551" r:id="rId65"/>
    <hyperlink ref="AB546:AB550" r:id="rId66" display="Guide utilisateur - Microstation d'épuration à culture fixée - Gamme SIMBIOSE SB 4 - SB 5 - SB 6 - SB 8 - SB 13, 23/01/2015, 39 pages)"/>
    <hyperlink ref="AB522:AB545" r:id="rId67" display="Guide de l'usager - Gamme de filtres compacts à base de coquilles de noisettes de 1 à 20 équivalents habitants, février 2015, 29 Pages"/>
    <hyperlink ref="AB518:AB521" r:id="rId68" display="Filière d’assainissement non collectif COMPACT’O ST2 – Notice technique – Installation, exploitation et entretien, 18 décembre 2014, 78 pages"/>
    <hyperlink ref="AB506:AB508" r:id="rId69" display="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
    <hyperlink ref="AB504:AB505" r:id="rId70" display="Filière de traitement COCOLIT® 5 EH/9 EH – Guide de montage et d’utilisation, 3 décembre 2014, 47 pages"/>
    <hyperlink ref="AB489:AB491" r:id="rId71" display="Guide de l'usager - gamme OXYFIX C90 MB (2015_01), octobre 2014, 48 pages"/>
    <hyperlink ref="AB497" r:id="rId72"/>
    <hyperlink ref="AB501" r:id="rId73"/>
    <hyperlink ref="AB503" r:id="rId74"/>
    <hyperlink ref="AB488" r:id="rId75"/>
    <hyperlink ref="AB492" r:id="rId76"/>
    <hyperlink ref="AB494" r:id="rId77"/>
    <hyperlink ref="AB496" r:id="rId78"/>
    <hyperlink ref="AB498" r:id="rId79"/>
    <hyperlink ref="AB500" r:id="rId80"/>
    <hyperlink ref="AB502" r:id="rId81"/>
    <hyperlink ref="AB493" r:id="rId82"/>
    <hyperlink ref="AB495" r:id="rId83"/>
    <hyperlink ref="AB481" r:id="rId84"/>
    <hyperlink ref="AB482" r:id="rId85"/>
    <hyperlink ref="AB483" r:id="rId86"/>
    <hyperlink ref="E476:E478" r:id="rId87" display="2014-020"/>
    <hyperlink ref="AB476:AB478" r:id="rId88" display="Guide d’utilisation – Microstations Aquaméris AQ2 – Modèles 4, 5 et 6 EH, version 272P32140901 du 1er septembre 2014, 32 pages"/>
    <hyperlink ref="E475" r:id="rId89"/>
    <hyperlink ref="AB475" r:id="rId90"/>
    <hyperlink ref="E471:E474" r:id="rId91" display="2014-017"/>
    <hyperlink ref="AB471:AB474" r:id="rId92" display="Instructions d'installation et de montage - Cuves MONOLITH II pour la gamme de microstations SOLIDO, 30 juillet 2014, 21 pages_x000a_Documentation technique (Mode d'emploi avec journal d'exploitation inclus) - Microstation SBR SOLIDO, 30 juillet, 54 pages"/>
    <hyperlink ref="E463" r:id="rId93" display="https://www.legifrance.gouv.fr/download/pdf?id=Ta4lC9NxVBJnpowWgmcZ8UJ016Se1IuFLL3K0_4tkyo="/>
    <hyperlink ref="E458:E462" r:id="rId94" display="2012-041-ext04 et 2012-041-ext04-mod01"/>
    <hyperlink ref="AB458:AB462" r:id="rId95" display=" Notice d'installation, de mise en œuvre et d'entretien, Microstation d'épuration KESSEL InnoClean PLUS, EW12 (12 EH), EW14 (14 EH), EW16 (16 EH), EW18 (18EH) et EW 20 (20 EH) , septembre 2015, 50 pages"/>
    <hyperlink ref="AB455:AB456" r:id="rId96" display="Micro-stations OPUR SuperCompact MB5/OPUR SuperCompact MB7 – Guide de montage et d’utilisation, 10 septembre 2014, 38 pages"/>
    <hyperlink ref="E439:E441" r:id="rId97" display="2014-011"/>
    <hyperlink ref="AB439:AB441" r:id="rId98" display="Filière d'assainissement non collectif COMPACT'O ST - Notice Technique - Installation, exploitation et entretien, 17 mai 2014, 58 pages"/>
    <hyperlink ref="E438" r:id="rId99"/>
    <hyperlink ref="AB438" r:id="rId100" display="Mode d'emploi pour microstation d'épuration DELPHIN Compact - 4 EH, compact - 6EH, compact - 8 EH, compact - 12EH, mars 2014, 54 pages ; Mode d'emploi pour DELPHIN ContiControl 3.0 - Commande pour microstations d'épuration, mars  2014, 32 pages ; évaluation des coûts de fonctionnement sur 15 ans, 19/04/2013 (4,6 et 12 EH), et 7 mars 2014 (8 EH), 4 pages ; manuel de service DELPHIN station d'épuration, 14 pages"/>
    <hyperlink ref="E435:E437" r:id="rId101" display="2010-026-mod01"/>
    <hyperlink ref="AB435" r:id="rId102"/>
    <hyperlink ref="AB437" r:id="rId103"/>
    <hyperlink ref="AB436" r:id="rId104"/>
    <hyperlink ref="E427:E429" r:id="rId105" display="2014-008"/>
    <hyperlink ref="AB427:AB429" r:id="rId106" display="Manuel de l'utilisateur - Gamme ClearFox By Breizho - Station de traitement des eaux usées - 1 à 15 EH, BREIZHO LIMITED, août 2017, 59 pages"/>
    <hyperlink ref="E425:E426" r:id="rId107" display="2010-010-ext01"/>
    <hyperlink ref="AB425:AB426" r:id="rId108" display="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
    <hyperlink ref="E416" r:id="rId109"/>
    <hyperlink ref="AB416" r:id="rId110"/>
    <hyperlink ref="E415" r:id="rId111"/>
    <hyperlink ref="AB415" r:id="rId112"/>
    <hyperlink ref="E414" r:id="rId113"/>
    <hyperlink ref="AB414" r:id="rId114"/>
    <hyperlink ref="E413" r:id="rId115"/>
    <hyperlink ref="AB413" r:id="rId116"/>
    <hyperlink ref="E412" r:id="rId117" display="https://www.legifrance.gouv.fr/download/file/IY6psfFgr1JsTj4aNalD6sAH6Jhdq_FfXc3_EJXu4WE=/JOE_TEXTE"/>
    <hyperlink ref="AB412" r:id="rId118"/>
    <hyperlink ref="E404:E411" r:id="rId119" display="2012-033-mod01"/>
    <hyperlink ref="AB404:AB411" r:id="rId120" display="DOSSIER GUIDE UTILISATEUR – Filière à zéolithe 5 EH, 6 EH, 7 EH, 9 EH, 10 EH, 12 EH, 15 EH et 20 EH, 14 novembre 2013, 69 pages"/>
    <hyperlink ref="E403" r:id="rId121"/>
    <hyperlink ref="AB403" r:id="rId122"/>
    <hyperlink ref="E400:E402" r:id="rId123" display="2014-001"/>
    <hyperlink ref="AB400:AB402" r:id="rId124" display="Mode d'emploi BioDisc BA 6 - BB 10 - BC 18, 25 novembre 2013, 23 pages ; Guide d'installation BioDisc BA 6 ― BB 10 ― BC 18, 25 novembre 2013, 16 pages"/>
    <hyperlink ref="E392:E399" r:id="rId125" display="2012-009-mod01-ext01"/>
    <hyperlink ref="AB392" r:id="rId126"/>
    <hyperlink ref="AB393" r:id="rId127"/>
    <hyperlink ref="AB394" r:id="rId128"/>
    <hyperlink ref="AB395" r:id="rId129"/>
    <hyperlink ref="AB396" r:id="rId130"/>
    <hyperlink ref="AB397" r:id="rId131"/>
    <hyperlink ref="AB398" r:id="rId132"/>
    <hyperlink ref="AB399" r:id="rId133"/>
    <hyperlink ref="E391" r:id="rId134"/>
    <hyperlink ref="AB391" r:id="rId135"/>
    <hyperlink ref="E389:E390" r:id="rId136" display="2013-014"/>
    <hyperlink ref="AB389:AB390" r:id="rId137" display="Manuel technique &amp; d’entretien – IWOX® – Dispositif de traitement des eaux usées domestiques – IWOX® 4 et IWOX® 4 Plus, décembre 2013, 59 pages"/>
    <hyperlink ref="E379:E386" r:id="rId138" display="2012-043-ext01"/>
    <hyperlink ref="AB379:AB386" r:id="rId139" display="Livret de l’utilisateur d’une installation SOTRALENTZ EPANBLOC (6 EH à 20 EH), version septembre 2013, 48 pages"/>
    <hyperlink ref="E378" r:id="rId140"/>
    <hyperlink ref="AB378" r:id="rId141"/>
    <hyperlink ref="E377" r:id="rId142"/>
    <hyperlink ref="E372:E376" r:id="rId143" display="2013-011-01"/>
    <hyperlink ref="AB372" r:id="rId144"/>
    <hyperlink ref="AB373" r:id="rId145"/>
    <hyperlink ref="AB375" r:id="rId146"/>
    <hyperlink ref="AB374" r:id="rId147"/>
    <hyperlink ref="AB376" r:id="rId148"/>
    <hyperlink ref="AB377" r:id="rId149"/>
    <hyperlink ref="E370" r:id="rId150"/>
    <hyperlink ref="AB370" r:id="rId151"/>
    <hyperlink ref="E369" r:id="rId152"/>
    <hyperlink ref="AB369" r:id="rId153"/>
    <hyperlink ref="E361:E367" r:id="rId154" display="2010-003 bis-ext01"/>
    <hyperlink ref="AB363:AB367" r:id="rId155" display="Notice d'installation Topaze T5 ANNEAU, Topaze T8 ANNEAU, Topaze T12 ANNEAU, Topaze T16 ANNEAU, juin 2013, 31p ; Notice d'entretien Topaze T5 ANNEAU, Topaze T8 ANNEAU, Topaze T12 ANNEAU, Topaze T16 ANNEAU, juin 2013, 29p ; Station TOPAZE - Livret d'entretien T5, T8, T12 et T16 ANNEAU, juin 2013, 34p."/>
    <hyperlink ref="AB361:AB362" r:id="rId156" display="Notice d'installation Topaze T5 Filtre à sable, Topaze T7000 Filtre à sable, Topaze T8000 Filtre à sable, juin 2013, 27p ; Notice d'entretien Topaze T5 Filtre à sable, Topaze T7000 Filtre à sable, Topaze T8000 Filtre à sable juin 2013, 31p ; Stations TOPAZE - Livret d'entretien T5 Filtre à sable, Topaze T7000 Filtre à sable, Topaze T8000 Filtre à sable, juin 2013, 34p"/>
    <hyperlink ref="E357:E360" r:id="rId157" display="2010-016-ext01"/>
    <hyperlink ref="E326:E356" r:id="rId158" display="2012-023-ext02"/>
    <hyperlink ref="AB326:AB340" r:id="rId159" display="Livret de l’utilisateur d’une installation Végépure Compact - Gamme 4 à 20EH, 49 pages, janvier 2013"/>
    <hyperlink ref="AB341:AB356" r:id="rId160" display="Livret de l’utilisateur d’une installation Végépure ProMS - Gamme 4 à 20EH, 53 pages, janvier 2013 "/>
    <hyperlink ref="E325" r:id="rId161"/>
    <hyperlink ref="AB325" r:id="rId162"/>
    <hyperlink ref="E323:E324" r:id="rId163" display="2013-001"/>
    <hyperlink ref="AB323:AB324" r:id="rId164" display="Guide de l'usager - Kokopur, novembre 2012, 30 pages"/>
    <hyperlink ref="E322" r:id="rId165"/>
    <hyperlink ref="AB322" r:id="rId166"/>
    <hyperlink ref="AB321" r:id="rId167"/>
    <hyperlink ref="AB320" r:id="rId168"/>
    <hyperlink ref="E320" r:id="rId169"/>
    <hyperlink ref="E316:E319" r:id="rId170" display="2012-041-ext01"/>
    <hyperlink ref="AB316:AB319" r:id="rId171" display="&quot;Notice d'installation, de mise en œuvre et d'entretien, Micro station d'épuration KESSEL InnoClean PLUS, EW4-6 (4 EH et 6 EH), EW8 (8 EH) et EW10 (10 EH) , septembre 2015, 50 pages"/>
    <hyperlink ref="E314" r:id="rId172"/>
    <hyperlink ref="E315" r:id="rId173"/>
    <hyperlink ref="AB315" r:id="rId174"/>
    <hyperlink ref="AB314" r:id="rId175"/>
    <hyperlink ref="E309:E313" r:id="rId176" display="2011-006-ext01_x000a_ et _x000a_2011-006-ext01-mod01"/>
    <hyperlink ref="AB309:AB313" r:id="rId177" display="Assainissement non collectif - Micro-Station d'Epuration Tricel Novo FR jusqu'à 20 EH - Guide d'utilisation, 27 février 2019, 40 pages"/>
    <hyperlink ref="E308" r:id="rId178"/>
    <hyperlink ref="AB308" r:id="rId179"/>
    <hyperlink ref="E307" r:id="rId180"/>
    <hyperlink ref="AB307" r:id="rId181"/>
    <hyperlink ref="E306" r:id="rId182"/>
    <hyperlink ref="AB306" r:id="rId183"/>
    <hyperlink ref="E305" r:id="rId184"/>
    <hyperlink ref="AB305" r:id="rId185"/>
    <hyperlink ref="E304" r:id="rId186"/>
    <hyperlink ref="AB304" r:id="rId187"/>
    <hyperlink ref="E287" r:id="rId188"/>
    <hyperlink ref="E289" r:id="rId189"/>
    <hyperlink ref="E291" r:id="rId190"/>
    <hyperlink ref="E293" r:id="rId191"/>
    <hyperlink ref="E295" r:id="rId192"/>
    <hyperlink ref="E297" r:id="rId193"/>
    <hyperlink ref="E299" r:id="rId194"/>
    <hyperlink ref="E301" r:id="rId195"/>
    <hyperlink ref="E303" r:id="rId196"/>
    <hyperlink ref="AB287" r:id="rId197"/>
    <hyperlink ref="AB289" r:id="rId198"/>
    <hyperlink ref="AB291" r:id="rId199"/>
    <hyperlink ref="AB293" r:id="rId200"/>
    <hyperlink ref="AB295" r:id="rId201"/>
    <hyperlink ref="AB297" r:id="rId202"/>
    <hyperlink ref="AB299" r:id="rId203"/>
    <hyperlink ref="AB301" r:id="rId204"/>
    <hyperlink ref="AB303" r:id="rId205"/>
    <hyperlink ref="E286" r:id="rId206"/>
    <hyperlink ref="E288" r:id="rId207"/>
    <hyperlink ref="E290" r:id="rId208"/>
    <hyperlink ref="E292" r:id="rId209"/>
    <hyperlink ref="E294" r:id="rId210"/>
    <hyperlink ref="E296" r:id="rId211"/>
    <hyperlink ref="E298" r:id="rId212"/>
    <hyperlink ref="E300" r:id="rId213"/>
    <hyperlink ref="E302" r:id="rId214"/>
    <hyperlink ref="AB286" r:id="rId215"/>
    <hyperlink ref="AB288" r:id="rId216"/>
    <hyperlink ref="AB290" r:id="rId217"/>
    <hyperlink ref="AB292" r:id="rId218"/>
    <hyperlink ref="AB294" r:id="rId219"/>
    <hyperlink ref="AB296" r:id="rId220"/>
    <hyperlink ref="AB298" r:id="rId221"/>
    <hyperlink ref="AB300" r:id="rId222"/>
    <hyperlink ref="AB302" r:id="rId223"/>
    <hyperlink ref="E268" r:id="rId224"/>
    <hyperlink ref="E270" r:id="rId225"/>
    <hyperlink ref="E272" r:id="rId226"/>
    <hyperlink ref="E274" r:id="rId227"/>
    <hyperlink ref="E276" r:id="rId228"/>
    <hyperlink ref="E278" r:id="rId229"/>
    <hyperlink ref="E280" r:id="rId230"/>
    <hyperlink ref="E282" r:id="rId231"/>
    <hyperlink ref="E284:E285" r:id="rId232" display="2012-035"/>
    <hyperlink ref="AB268" r:id="rId233"/>
    <hyperlink ref="AB270" r:id="rId234"/>
    <hyperlink ref="AB272" r:id="rId235"/>
    <hyperlink ref="AB274" r:id="rId236"/>
    <hyperlink ref="AB276" r:id="rId237"/>
    <hyperlink ref="AB278" r:id="rId238"/>
    <hyperlink ref="AB280" r:id="rId239"/>
    <hyperlink ref="AB282" r:id="rId240"/>
    <hyperlink ref="AB284" r:id="rId241"/>
    <hyperlink ref="AB285" r:id="rId242"/>
    <hyperlink ref="E269" r:id="rId243"/>
    <hyperlink ref="E271" r:id="rId244"/>
    <hyperlink ref="E273" r:id="rId245"/>
    <hyperlink ref="E275" r:id="rId246"/>
    <hyperlink ref="E277" r:id="rId247"/>
    <hyperlink ref="E279" r:id="rId248"/>
    <hyperlink ref="E281" r:id="rId249"/>
    <hyperlink ref="E283" r:id="rId250"/>
    <hyperlink ref="AB269" r:id="rId251"/>
    <hyperlink ref="AB271" r:id="rId252"/>
    <hyperlink ref="AB273" r:id="rId253"/>
    <hyperlink ref="AB275" r:id="rId254"/>
    <hyperlink ref="AB277" r:id="rId255"/>
    <hyperlink ref="AB279" r:id="rId256"/>
    <hyperlink ref="AB281" r:id="rId257"/>
    <hyperlink ref="AB283" r:id="rId258"/>
    <hyperlink ref="E254" r:id="rId259"/>
    <hyperlink ref="E256" r:id="rId260"/>
    <hyperlink ref="E257:E258" r:id="rId261" display="2012-037-mod01"/>
    <hyperlink ref="E260:E262" r:id="rId262" display="2012-037-mod01"/>
    <hyperlink ref="E264:E265" r:id="rId263" display="2012-037-mod01"/>
    <hyperlink ref="E267" r:id="rId264"/>
    <hyperlink ref="AB254" r:id="rId265"/>
    <hyperlink ref="AB256" r:id="rId266"/>
    <hyperlink ref="AB257" r:id="rId267"/>
    <hyperlink ref="AB258" r:id="rId268"/>
    <hyperlink ref="AB260" r:id="rId269"/>
    <hyperlink ref="AB261" r:id="rId270"/>
    <hyperlink ref="AB262" r:id="rId271"/>
    <hyperlink ref="AB264" r:id="rId272"/>
    <hyperlink ref="AB265" r:id="rId273"/>
    <hyperlink ref="AB267" r:id="rId274"/>
    <hyperlink ref="E255" r:id="rId275"/>
    <hyperlink ref="E259" r:id="rId276"/>
    <hyperlink ref="E263" r:id="rId277"/>
    <hyperlink ref="E266" r:id="rId278"/>
    <hyperlink ref="AB255" r:id="rId279"/>
    <hyperlink ref="AB259" r:id="rId280"/>
    <hyperlink ref="AB263" r:id="rId281"/>
    <hyperlink ref="AB266" r:id="rId282"/>
    <hyperlink ref="E246:E249" r:id="rId283" display="2010-021"/>
    <hyperlink ref="AB246:AB249" r:id="rId284" display="Guide technique – Stations d’épuration à culture fixée – SIMBIOSE 4 – 5 EH, actualisé, octobre 2011, 83 pages"/>
    <hyperlink ref="E243" r:id="rId285"/>
    <hyperlink ref="AB243" r:id="rId286"/>
    <hyperlink ref="AB241:AB242" r:id="rId287" display="Le guide d’utilisation « Guide d’utilisation – Microstations AQUAMÉRIS – Modèles 5, 8 et 10 EH »,_x000a_version novembre 2012, 40 pages"/>
    <hyperlink ref="E241:E242" r:id="rId288" display="2012-030_x000a_et_x000a_2012-030-mod01"/>
    <hyperlink ref="E240" r:id="rId289"/>
    <hyperlink ref="AB240" r:id="rId290"/>
    <hyperlink ref="E227:E239" r:id="rId291" display="2012-011 _x000a_et _x000a_2012-011-mod01 _x000a_et_x000a_2012-011-mod02_x000a_et_x000a_2012-011-mod03"/>
    <hyperlink ref="AB227:AB239" r:id="rId292"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E226" r:id="rId293"/>
    <hyperlink ref="AB226" r:id="rId294" display="Système SBR biologique microstation selon la norme NFEN12566-3 : «manuel de montage et mise en service», Juillet 2011, 46p - «instructions de mise en service et de maintenance», Juillet 2011, 28p - «instructions de transport et de montage de la cuve (béton)», Juillet 2011, 18p et «passeport de recyclage», Juillet 2011, 15p"/>
    <hyperlink ref="AB225" r:id="rId295"/>
    <hyperlink ref="E224" r:id="rId296"/>
    <hyperlink ref="AB224" r:id="rId297"/>
    <hyperlink ref="E223" r:id="rId298"/>
    <hyperlink ref="AB223" r:id="rId299"/>
    <hyperlink ref="E222" r:id="rId300"/>
    <hyperlink ref="E221" r:id="rId301"/>
    <hyperlink ref="AB222" r:id="rId302"/>
    <hyperlink ref="AB221" r:id="rId303"/>
    <hyperlink ref="E218:E220" r:id="rId304" display="2010-002 _x000a_abrogé et remplacé par 2011-007"/>
    <hyperlink ref="AB218:AB220" r:id="rId305" display="Filière d’assainissement non collectif COMPACT’O ST2 – Notice technique – Installation, exploitation et entretien, 18 décembre 2014, 78 pages"/>
    <hyperlink ref="E211:E215" r:id="rId306" display="2011-005_x000a_et_x000a_2011-005bis_x000a_et_x000a_2011-005bis-mod01"/>
    <hyperlink ref="AB211:AB215" r:id="rId307" display="« Guide de l’usager – Manuel d’utilisation des micro-stations d’épuration SBR Klaro Easy 8 EH, Klaro Quick 4 EH, Klaro Quick 6 EH, Klaro Quick 8 EH et Klaro Easy 18 EH », version septembre 2012, 67 pages"/>
    <hyperlink ref="E208:E210" r:id="rId308" display="2012-023-ext01"/>
    <hyperlink ref="AB210" r:id="rId309"/>
    <hyperlink ref="AB208:AB209" r:id="rId310" display="Livret de l’utilisateur d’une installation Végépure Compact - Gamme 4 à 20EH, 49 pages, janvier 2013"/>
    <hyperlink ref="E203:E206" r:id="rId311" display="2012-013"/>
    <hyperlink ref="E202" r:id="rId312" display="https://www.legifrance.gouv.fr/jorf/id/JORFTEXT000026123148/"/>
    <hyperlink ref="AB202:AB206" r:id="rId313" display="Guide utilisateur - filtre planté de roseaux AUTOEPURE, 76 pages, février 2011_x000a_Guide utilisateur, AUTOPEPURE, Assainissement non collectif par filtre planté de roseaux, version février 2012, 73 pages"/>
    <hyperlink ref="E200:E201" r:id="rId314" display="2011-003 et _x000a_2011-003 bis _x000a_et 2011-003 bis-mod01"/>
    <hyperlink ref="AB200" r:id="rId315"/>
    <hyperlink ref="AB201" r:id="rId316"/>
    <hyperlink ref="E191:E194" r:id="rId317" display="2011-001"/>
    <hyperlink ref="AB192" r:id="rId318"/>
    <hyperlink ref="AB193" r:id="rId319"/>
    <hyperlink ref="AB194" r:id="rId320"/>
    <hyperlink ref="E188:E190" r:id="rId321" display="2010-026 _x000a_et_x000a_2010-026 bis _x000a_(modification du guide)"/>
    <hyperlink ref="AB188" r:id="rId322"/>
    <hyperlink ref="AB189" r:id="rId323"/>
    <hyperlink ref="AB190" r:id="rId324"/>
    <hyperlink ref="E171" r:id="rId325"/>
    <hyperlink ref="AB171" r:id="rId326"/>
    <hyperlink ref="E167" r:id="rId327"/>
    <hyperlink ref="E168:E170" r:id="rId328" display="2010-020-mod01"/>
    <hyperlink ref="AB168:AB170" r:id="rId329" display="Mode d'emploi pour microstation d'épuration DELPHIN Compact - 4 EH, compact - 6EH, compact - 8 EH, compact - 12EH, mars 2014, 54 pages ; Mode d'emploi pour DELPHIN ContiControl 3.0 - Commande pour microstations d'épuration, mars  2014, 32 pages ; évaluation des coûts de fonctionnement sur 15 ans, 19/04/2013 (4,6 et 12 EH), et 7 mars 2014 (8 EH), 4 pages ; manuel de service DELPHIN station d'épuration, 14 pages"/>
    <hyperlink ref="E163:E165" r:id="rId330" display="2012-018"/>
    <hyperlink ref="AB163:AB165" r:id="rId331" display="Manuel d’utilisation à l’usage du propriétaire d’une Oxyfix C-90 MB 4 EH, Oxyfix C-90 MB 5 EH, Oxyfix C-90 MB 6 EH : guide de mise en oeuvre et guide d’exploitation, actualisé en août 2012, 46 pages"/>
    <hyperlink ref="E157:E162" r:id="rId332" display="2010-015"/>
    <hyperlink ref="AB161:AB162" r:id="rId333" display="Manuel d’utilisation à l’usage du propriétaire d’une Oxyfix C-90 MB 9 EH, Oxyfix C-90 MB 11 EH : guide de mise en oeuvre et guide d’exploitation, actualisé en août 2012, 48 pages"/>
    <hyperlink ref="AB158:AB159" r:id="rId334" display="Manuel d’utilisation à l’usage du propriétaire d’une Oxyfix C-90 MB 4 EH, Oxyfix C-90 MB 5 EH, Oxyfix C-90 MB 6 EH : guide de mise en oeuvre et guide d’exploitation, actualisé en décembre 2011, 50 pages et Manuel d’utilisation à l’usage du propriétaire d’une Oxyfix C-90 MB 4 EH, Oxyfix C-90 MB 5 EH, Oxyfix C-90 MB 6 EH : guide de mise en oeuvre et guide d’exploitation, actualisé en août 2012, 46 pages"/>
    <hyperlink ref="E140" r:id="rId335"/>
    <hyperlink ref="E142" r:id="rId336"/>
    <hyperlink ref="E145" r:id="rId337"/>
    <hyperlink ref="E147" r:id="rId338"/>
    <hyperlink ref="E148" r:id="rId339"/>
    <hyperlink ref="E152" r:id="rId340"/>
    <hyperlink ref="E156" r:id="rId341"/>
    <hyperlink ref="AB140" r:id="rId342"/>
    <hyperlink ref="AB142" r:id="rId343"/>
    <hyperlink ref="AB145" r:id="rId344"/>
    <hyperlink ref="AB147" r:id="rId345"/>
    <hyperlink ref="AB148" r:id="rId346"/>
    <hyperlink ref="AB152" r:id="rId347"/>
    <hyperlink ref="AB156" r:id="rId348"/>
    <hyperlink ref="E51" r:id="rId349"/>
    <hyperlink ref="E54" r:id="rId350"/>
    <hyperlink ref="E56" r:id="rId351"/>
    <hyperlink ref="E58" r:id="rId352"/>
    <hyperlink ref="E60" r:id="rId353"/>
    <hyperlink ref="E62" r:id="rId354"/>
    <hyperlink ref="E64" r:id="rId355"/>
    <hyperlink ref="E66" r:id="rId356"/>
    <hyperlink ref="E67" r:id="rId357"/>
    <hyperlink ref="E69" r:id="rId358"/>
    <hyperlink ref="E71" r:id="rId359"/>
    <hyperlink ref="E78" r:id="rId360"/>
    <hyperlink ref="E81" r:id="rId361"/>
    <hyperlink ref="E84" r:id="rId362"/>
    <hyperlink ref="E87" r:id="rId363"/>
    <hyperlink ref="E90" r:id="rId364"/>
    <hyperlink ref="E93" r:id="rId365"/>
    <hyperlink ref="E96" r:id="rId366"/>
    <hyperlink ref="E98" r:id="rId367"/>
    <hyperlink ref="E101" r:id="rId368"/>
    <hyperlink ref="E103" r:id="rId369"/>
    <hyperlink ref="E105" r:id="rId370"/>
    <hyperlink ref="E107:E110" r:id="rId371" display="2012-026-ext04"/>
    <hyperlink ref="E111" r:id="rId372"/>
    <hyperlink ref="E112" r:id="rId373"/>
    <hyperlink ref="E115" r:id="rId374"/>
    <hyperlink ref="E118" r:id="rId375"/>
    <hyperlink ref="E121" r:id="rId376"/>
    <hyperlink ref="E124" r:id="rId377"/>
    <hyperlink ref="E127" r:id="rId378"/>
    <hyperlink ref="E130" r:id="rId379"/>
    <hyperlink ref="E133" r:id="rId380"/>
    <hyperlink ref="E136" r:id="rId381"/>
    <hyperlink ref="E139" r:id="rId382"/>
    <hyperlink ref="E141" r:id="rId383"/>
    <hyperlink ref="E143" r:id="rId384"/>
    <hyperlink ref="E144" r:id="rId385"/>
    <hyperlink ref="E146" r:id="rId386"/>
    <hyperlink ref="E149" r:id="rId387"/>
    <hyperlink ref="E150" r:id="rId388"/>
    <hyperlink ref="E151" r:id="rId389"/>
    <hyperlink ref="E153:E155" r:id="rId390" display="2012-026-ext17"/>
    <hyperlink ref="AB51" r:id="rId391"/>
    <hyperlink ref="AB54" r:id="rId392"/>
    <hyperlink ref="AB56" r:id="rId393"/>
    <hyperlink ref="AB58" r:id="rId394"/>
    <hyperlink ref="AB60" r:id="rId395"/>
    <hyperlink ref="AB62" r:id="rId396"/>
    <hyperlink ref="AB64" r:id="rId397"/>
    <hyperlink ref="AB66" r:id="rId398"/>
    <hyperlink ref="AB67" r:id="rId399"/>
    <hyperlink ref="AB69" r:id="rId400"/>
    <hyperlink ref="AB71" r:id="rId401"/>
    <hyperlink ref="AB78" r:id="rId402"/>
    <hyperlink ref="AB81" r:id="rId403"/>
    <hyperlink ref="AB84" r:id="rId404"/>
    <hyperlink ref="AB87" r:id="rId405"/>
    <hyperlink ref="AB90" r:id="rId406"/>
    <hyperlink ref="AB93" r:id="rId407"/>
    <hyperlink ref="AB96" r:id="rId408"/>
    <hyperlink ref="AB98" r:id="rId409"/>
    <hyperlink ref="AB115" r:id="rId410"/>
    <hyperlink ref="AB118" r:id="rId411"/>
    <hyperlink ref="AB121" r:id="rId412"/>
    <hyperlink ref="AB124" r:id="rId413"/>
    <hyperlink ref="AB127" r:id="rId414"/>
    <hyperlink ref="AB130" r:id="rId415"/>
    <hyperlink ref="AB133" r:id="rId416"/>
    <hyperlink ref="AB136" r:id="rId417"/>
    <hyperlink ref="AB139" r:id="rId418"/>
    <hyperlink ref="AB141" r:id="rId419"/>
    <hyperlink ref="AB143" r:id="rId420"/>
    <hyperlink ref="AB144" r:id="rId421"/>
    <hyperlink ref="AB146" r:id="rId422"/>
    <hyperlink ref="AB149" r:id="rId423"/>
    <hyperlink ref="AB150" r:id="rId424"/>
    <hyperlink ref="AB151" r:id="rId425"/>
    <hyperlink ref="AB153" r:id="rId426"/>
    <hyperlink ref="AB154" r:id="rId427"/>
    <hyperlink ref="AB155" r:id="rId428"/>
    <hyperlink ref="AB101" r:id="rId429"/>
    <hyperlink ref="AB103" r:id="rId430"/>
    <hyperlink ref="AB105" r:id="rId431"/>
    <hyperlink ref="AB107" r:id="rId432"/>
    <hyperlink ref="AB108" r:id="rId433"/>
    <hyperlink ref="AB109" r:id="rId434"/>
    <hyperlink ref="AB110" r:id="rId435"/>
    <hyperlink ref="AB111" r:id="rId436"/>
    <hyperlink ref="AB112" r:id="rId437"/>
    <hyperlink ref="E114" r:id="rId438"/>
    <hyperlink ref="E117" r:id="rId439"/>
    <hyperlink ref="E120" r:id="rId440"/>
    <hyperlink ref="E123" r:id="rId441"/>
    <hyperlink ref="E126" r:id="rId442"/>
    <hyperlink ref="E129" r:id="rId443"/>
    <hyperlink ref="E132" r:id="rId444"/>
    <hyperlink ref="E135" r:id="rId445"/>
    <hyperlink ref="E138" r:id="rId446"/>
    <hyperlink ref="AB114" r:id="rId447"/>
    <hyperlink ref="AB117" r:id="rId448"/>
    <hyperlink ref="AB120" r:id="rId449"/>
    <hyperlink ref="AB123" r:id="rId450"/>
    <hyperlink ref="AB126" r:id="rId451"/>
    <hyperlink ref="AB129" r:id="rId452"/>
    <hyperlink ref="AB132" r:id="rId453"/>
    <hyperlink ref="AB135" r:id="rId454"/>
    <hyperlink ref="AB138" r:id="rId455"/>
    <hyperlink ref="E128" r:id="rId456"/>
    <hyperlink ref="E131" r:id="rId457"/>
    <hyperlink ref="E134" r:id="rId458"/>
    <hyperlink ref="E137" r:id="rId459"/>
    <hyperlink ref="AB128" r:id="rId460"/>
    <hyperlink ref="AB131" r:id="rId461"/>
    <hyperlink ref="AB134" r:id="rId462"/>
    <hyperlink ref="AB137" r:id="rId463"/>
    <hyperlink ref="E113" r:id="rId464"/>
    <hyperlink ref="E116" r:id="rId465"/>
    <hyperlink ref="E119" r:id="rId466"/>
    <hyperlink ref="E122" r:id="rId467"/>
    <hyperlink ref="E125" r:id="rId468"/>
    <hyperlink ref="AB113" r:id="rId469"/>
    <hyperlink ref="AB116" r:id="rId470"/>
    <hyperlink ref="AB119" r:id="rId471"/>
    <hyperlink ref="AB122" r:id="rId472"/>
    <hyperlink ref="AB125" r:id="rId473"/>
    <hyperlink ref="E100" r:id="rId474"/>
    <hyperlink ref="E102" r:id="rId475"/>
    <hyperlink ref="E106" r:id="rId476"/>
    <hyperlink ref="AB100" r:id="rId477"/>
    <hyperlink ref="AB102" r:id="rId478"/>
    <hyperlink ref="AB106" r:id="rId479"/>
    <hyperlink ref="E99" r:id="rId480"/>
    <hyperlink ref="E104" r:id="rId481"/>
    <hyperlink ref="AB99" r:id="rId482"/>
    <hyperlink ref="AB104" r:id="rId483"/>
    <hyperlink ref="E72" r:id="rId484"/>
    <hyperlink ref="E74" r:id="rId485"/>
    <hyperlink ref="E77" r:id="rId486"/>
    <hyperlink ref="E80" r:id="rId487"/>
    <hyperlink ref="E83" r:id="rId488"/>
    <hyperlink ref="E86" r:id="rId489"/>
    <hyperlink ref="E89" r:id="rId490"/>
    <hyperlink ref="E92" r:id="rId491"/>
    <hyperlink ref="E95" r:id="rId492"/>
    <hyperlink ref="E97" r:id="rId493"/>
    <hyperlink ref="AB72" r:id="rId494"/>
    <hyperlink ref="AB74" r:id="rId495"/>
    <hyperlink ref="AB77" r:id="rId496"/>
    <hyperlink ref="AB80" r:id="rId497"/>
    <hyperlink ref="AB83" r:id="rId498"/>
    <hyperlink ref="AB86" r:id="rId499"/>
    <hyperlink ref="AB89" r:id="rId500"/>
    <hyperlink ref="AB92" r:id="rId501"/>
    <hyperlink ref="AB95" r:id="rId502"/>
    <hyperlink ref="AB97" r:id="rId503"/>
    <hyperlink ref="E75" r:id="rId504"/>
    <hyperlink ref="AB75" r:id="rId505"/>
    <hyperlink ref="E73" r:id="rId506"/>
    <hyperlink ref="E76" r:id="rId507"/>
    <hyperlink ref="E79" r:id="rId508"/>
    <hyperlink ref="E82" r:id="rId509"/>
    <hyperlink ref="E85" r:id="rId510"/>
    <hyperlink ref="E88" r:id="rId511"/>
    <hyperlink ref="E91" r:id="rId512"/>
    <hyperlink ref="E94" r:id="rId513"/>
    <hyperlink ref="AB94" r:id="rId514"/>
    <hyperlink ref="AB73" r:id="rId515"/>
    <hyperlink ref="AB76" r:id="rId516"/>
    <hyperlink ref="AB79" r:id="rId517"/>
    <hyperlink ref="AB82" r:id="rId518"/>
    <hyperlink ref="AB85" r:id="rId519"/>
    <hyperlink ref="AB88" r:id="rId520"/>
    <hyperlink ref="AB91" r:id="rId521"/>
    <hyperlink ref="E50" r:id="rId522"/>
    <hyperlink ref="E53" r:id="rId523"/>
    <hyperlink ref="E55" r:id="rId524"/>
    <hyperlink ref="E57" r:id="rId525"/>
    <hyperlink ref="E59" r:id="rId526"/>
    <hyperlink ref="E61" r:id="rId527"/>
    <hyperlink ref="E63" r:id="rId528"/>
    <hyperlink ref="E65" r:id="rId529"/>
    <hyperlink ref="E68" r:id="rId530"/>
    <hyperlink ref="E70" r:id="rId531"/>
    <hyperlink ref="AB50" r:id="rId532"/>
    <hyperlink ref="AB53" r:id="rId533"/>
    <hyperlink ref="AB55" r:id="rId534"/>
    <hyperlink ref="AB57" r:id="rId535"/>
    <hyperlink ref="AB59" r:id="rId536"/>
    <hyperlink ref="AB61" r:id="rId537"/>
    <hyperlink ref="AB63" r:id="rId538"/>
    <hyperlink ref="AB65" r:id="rId539"/>
    <hyperlink ref="AB68" r:id="rId540"/>
    <hyperlink ref="AB70" r:id="rId541"/>
    <hyperlink ref="E52" r:id="rId542"/>
    <hyperlink ref="AB52" r:id="rId543"/>
    <hyperlink ref="AB49" r:id="rId544"/>
    <hyperlink ref="E49" r:id="rId545"/>
    <hyperlink ref="E48" r:id="rId546"/>
    <hyperlink ref="AB48" r:id="rId547"/>
    <hyperlink ref="E42:E47" r:id="rId548" display="2010-010"/>
    <hyperlink ref="AB42:AB47" r:id="rId549" display="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
    <hyperlink ref="E31:E41" r:id="rId550" display="2011-015"/>
    <hyperlink ref="AB31:AB41" r:id="rId551" display="Station septodiffuseur actualisé en juillet 2011, 40 pages"/>
    <hyperlink ref="AB28" r:id="rId552"/>
    <hyperlink ref="E28:E29" r:id="rId553" display="2011-015"/>
    <hyperlink ref="E30" r:id="rId554"/>
    <hyperlink ref="AB17:AB21" r:id="rId555" display="Dispositifs de traitements agréés BIOFRANCE® : modèles 4, 5, 6, 8, 12, 16 et 20 EH; BIOFRANCE® Plast: modèles 5, 6, 7, 8, 12, 16 et 20 EH; BIOFRANCE® Roto: modèles 6, 7, 8, 12, 16 et 20 EH – Guide de mise en oeuvre et d’exploitation à destination de l’usager, 5 mai 2014, 39 pages"/>
    <hyperlink ref="E17:E21" r:id="rId556" display="2010-007 bis"/>
    <hyperlink ref="E7:E8" r:id="rId557" display="2010-005 bis"/>
    <hyperlink ref="AB7:AB8" r:id="rId558" display="« Guide d’utilisation – Modèles PE-5 BONNA SABLA, PE-5 SEBICO, PE-5 THEBAULT, PE-5 SOTRALENTZ et PE-7 SEBICO », 16 mai 2012, 77 pages"/>
    <hyperlink ref="E3:E6" r:id="rId559" display="2010-004_x000a_supprimé et remplacé_x000a_par_x000a_2012-009-mod01-ext08"/>
    <hyperlink ref="AB3" r:id="rId560"/>
    <hyperlink ref="AB4" r:id="rId561"/>
    <hyperlink ref="AB5" r:id="rId562"/>
    <hyperlink ref="AB6" r:id="rId563"/>
    <hyperlink ref="E2" r:id="rId564"/>
    <hyperlink ref="AB2" r:id="rId565" display="Notice d'installation Topaze T5 Filtre à sable, Topaze T7000 Filtre à sable, Topaze T8000 Filtre à sable, juin 2013, 27p ; Notice d'entretien Topaze T5 Filtre à sable, Topaze T7000 Filtre à sable, Topaze T8000 Filtre à sable juin 2013, 31p ; Stations TOPAZE - Livret d'entretien T5 Filtre à sable, Topaze T7000 Filtre à sable, Topaze T8000 Filtre à sable, juin 2013, 34p"/>
    <hyperlink ref="AB901:AB913" r:id="rId566"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AB914" r:id="rId567"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AB915" r:id="rId568"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AB916:AB921" r:id="rId569"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AB893" r:id="rId570" display="Livret d'utilisation de la Gamme STEPURFILTRE-FEA, Modèles 5 EH, 10 EH, 15 EH et 20 EH, France EUROPE ASSAINISSEMENT ENVIRONNEMENT, Avril 2019, 32 pages"/>
    <hyperlink ref="AB892" r:id="rId571" display="Livret d'utilisation de la Gamme STEPURFILTRE-FEA, Modèles 5 EH, 10 EH, 15 EH et 20 EH, France EUROPE ASSAINISSEMENT ENVIRONNEMENT, Avril 2019, 32 pages"/>
    <hyperlink ref="AB891" r:id="rId572" display="Livret d'utilisation de la Gamme STEPURFILTRE-FEA, Modèles 5 EH, 10 EH, 15 EH et 20 EH, France EUROPE ASSAINISSEMENT ENVIRONNEMENT, Avril 2019, 32 pages"/>
    <hyperlink ref="AB894" r:id="rId573" display="Livret d'utilisation de la Gamme STEPURFILTRE-FEA, Modèles 5 EH, 10 EH, 15 EH et 20 EH, France EUROPE ASSAINISSEMENT ENVIRONNEMENT, Avril 2019, 32 pages"/>
    <hyperlink ref="E431" r:id="rId574" display="2014 -10  et 2014-010-mod01"/>
    <hyperlink ref="AI923:AI928" r:id="rId575" display="oui"/>
    <hyperlink ref="E922" r:id="rId576"/>
    <hyperlink ref="E922:E942" r:id="rId577" display="2019-008-ext01"/>
    <hyperlink ref="AB509" r:id="rId578" display="Guide d’utilisation – Gamme BIO-UNIK de 5 à 15 EH, BIONEST, septembre 2017, 76 pages"/>
    <hyperlink ref="AB510" r:id="rId579" display="Guide d’utilisation – Gamme BIO-UNIK de 5 à 15 EH, BIONEST, septembre 2017, 76 pages"/>
    <hyperlink ref="AB511" r:id="rId580" display="Guide d’utilisation – Gamme BIO-UNIK de 5 à 15 EH, BIONEST, septembre 2017, 76 pages"/>
    <hyperlink ref="AB512" r:id="rId581" display="Guide d’utilisation – Gamme BIO-UNIK de 5 à 15 EH, BIONEST, septembre 2017, 76 pages"/>
    <hyperlink ref="AB513" r:id="rId582" display="Guide d’utilisation – Gamme BIO-UNIK de 5 à 15 EH, BIONEST, septembre 2017, 76 pages"/>
    <hyperlink ref="AB514" r:id="rId583" display="Guide d’utilisation – Gamme BIO-UNIK de 5 à 15 EH, BIONEST, septembre 2017, 76 pages"/>
    <hyperlink ref="AB515" r:id="rId584" display="Guide d’utilisation – Gamme BIO-UNIK de 5 à 15 EH, BIONEST, septembre 2017, 76 pages"/>
    <hyperlink ref="AB516" r:id="rId585" display="Guide d’utilisation – Gamme BIO-UNIK de 5 à 15 EH, BIONEST, septembre 2017, 76 pages"/>
    <hyperlink ref="AB517" r:id="rId586" display="Guide d’utilisation – Gamme BIO-UNIK de 5 à 15 EH, BIONEST, septembre 2017, 76 pages"/>
    <hyperlink ref="AB757" r:id="rId587" display="Guide d’utilisation – Gamme BIO-UNIK de 5 à 15 EH, BIONEST, septembre 2017, 76 pages"/>
    <hyperlink ref="AB758" r:id="rId588" display="Guide d’utilisation – Gamme BIO-UNIK de 5 à 15 EH, BIONEST, septembre 2017, 76 pages"/>
    <hyperlink ref="AB759" r:id="rId589" display="Guide d’utilisation – Gamme BIO-UNIK de 5 à 15 EH, BIONEST, septembre 2017, 76 pages"/>
    <hyperlink ref="E897:E898" r:id="rId590" display="2015-002-ext09"/>
    <hyperlink ref="E897" r:id="rId591" display="2015-002-ext10"/>
    <hyperlink ref="AB897" r:id="rId592" display="Guide d’utilisation – Gamme BIO-UNIK de 5 à 15 EH, BIONEST, septembre 2017, 76 pages"/>
    <hyperlink ref="E898" r:id="rId593" display="2015-002-ext11"/>
    <hyperlink ref="AB898" r:id="rId594" display="Guide d’utilisation – Gamme BIO-UNIK de 5 à 15 EH, BIONEST, septembre 2017, 76 pages"/>
    <hyperlink ref="E899" r:id="rId595" display="2015-002-ext11"/>
    <hyperlink ref="AB899" r:id="rId596" display="Guide d’utilisation – Gamme BIO-UNIK de 5 à 15 EH, BIONEST, septembre 2017, 76 pages"/>
    <hyperlink ref="E900" r:id="rId597" display="2015-002-ext11"/>
    <hyperlink ref="AB900" r:id="rId598" display="Guide d’utilisation – Gamme BIO-UNIK de 5 à 15 EH, BIONEST, septembre 2017, 76 pages"/>
    <hyperlink ref="AB891:AB894" r:id="rId599" display="Livret d'utilisation de la Gamme STEPURFILTRE-FEA, Modèles 5 EH, 10 EH, 15 EH et 20 EH, avril 2019, 32 pages"/>
    <hyperlink ref="E901:E921" r:id="rId600" display="2019-009-ext01"/>
    <hyperlink ref="AB901:AB921" r:id="rId601" display="http://www.assainissement-non-collectif.developpement-durable.gouv.fr/IMG/pdf/enviro-septic_es_5-20eh_non_etanche_-guide_-_avril_2019.pdf"/>
    <hyperlink ref="AB922" r:id="rId602" display="Guide d’utilisation – Dispositif de traitement Enviro-Septic – Modèle ES 5 à 20 EH, Etanche et Non Etanche, 60 pages version 1.5, mars 2016_x000a_+_x000a_Guide mise en œuvre et d'installation - Dispositif de traitement Enviro-Septic – Modèle ES 5 à 20 EH, Non Etanche, 49 pages version 1.5, mars 2016_x000a_+_x000a_Guide mise en œuvre et d'installation - Dispositif de traitement Enviro-Septic – Modèle ES 5 à 20 EH, Etanche, 55 pages version 8.7, mars 2016"/>
    <hyperlink ref="AI901:AI942" r:id="rId603" display="oui"/>
    <hyperlink ref="E943" r:id="rId604" display="2012-015"/>
    <hyperlink ref="E943" r:id="rId605" display="2012-015"/>
    <hyperlink ref="AB943" r:id="rId606"/>
    <hyperlink ref="E944:E945" r:id="rId607" display="2012-015-ext01"/>
    <hyperlink ref="E944" r:id="rId608" display="2012-015-ext01"/>
    <hyperlink ref="E945" r:id="rId609" display="2012-015-ext01"/>
    <hyperlink ref="E943:E945" r:id="rId610" display="2012-015-mod 01"/>
    <hyperlink ref="AB944" r:id="rId611" display="Manuel pour l’installation, le fonctionnement, la mise en service et la maintenance de la station d’épuration AS, VARIOcomp, notice pour modèle K5, 10/04/12, 24 pages_x000a_remplacé par le_x000a_ Manuel pour l’installation, le fonctionnement, la mise en service et la maintenance de la station d’épuration AS – VARIOcomp Gamme K – Notice pour modèles K5, K8, K12, version 7 du 25 mai 2015, 35 pages"/>
    <hyperlink ref="AB945" r:id="rId612" display="Manuel pour l’installation, le fonctionnement, la mise en service et la maintenance de la station d’épuration AS, VARIOcomp, notice pour modèle K5, 10/04/12, 24 pages_x000a_remplacé par le_x000a_ Manuel pour l’installation, le fonctionnement, la mise en service et la maintenance de la station d’épuration AS – VARIOcomp Gamme K – Notice pour modèles K5, K8, K12, version 7 du 25 mai 2015, 35 pages"/>
    <hyperlink ref="AB944:AB945" r:id="rId613" display=" Manuel pour l’installation, le fonctionnement, la mise en service et la maintenance de la station d’épuration AS – VARIOcomp Gamme K – Notice pour modèles K5, K8, K12, version du 3 mai 2019, 30 pages"/>
    <hyperlink ref="AB431" r:id="rId614"/>
    <hyperlink ref="E946" r:id="rId615"/>
    <hyperlink ref="E947:E958" r:id="rId616" display="2019-001-ext01"/>
    <hyperlink ref="AB946" r:id="rId617"/>
    <hyperlink ref="AB947:AB958" r:id="rId618" display="Guide de l'usager - BIONUT 2 Gamme de filtres compacts à base de coquilles de noisettes de 4 à 20 équivalents habitants, Gamme Bionut 2, modèles BIONUT2/6054/04 à 20"/>
    <hyperlink ref="E946:E958" r:id="rId619" display="2019-001-ext01"/>
    <hyperlink ref="AB773" r:id="rId620"/>
    <hyperlink ref="AB774" r:id="rId621"/>
    <hyperlink ref="AB775" r:id="rId622"/>
    <hyperlink ref="AB776" r:id="rId623"/>
    <hyperlink ref="AB777" r:id="rId624"/>
    <hyperlink ref="AB778" r:id="rId625"/>
    <hyperlink ref="AB779" r:id="rId626"/>
    <hyperlink ref="AB780" r:id="rId627"/>
    <hyperlink ref="AB781" r:id="rId628"/>
    <hyperlink ref="AB782" r:id="rId629"/>
    <hyperlink ref="AB967" r:id="rId630"/>
    <hyperlink ref="E959:E971" r:id="rId631" display="2019-010-ex01"/>
    <hyperlink ref="AB959" r:id="rId632"/>
    <hyperlink ref="AB960" r:id="rId633"/>
    <hyperlink ref="AB961" r:id="rId634"/>
    <hyperlink ref="AB962" r:id="rId635"/>
    <hyperlink ref="AB963" r:id="rId636"/>
    <hyperlink ref="AB964" r:id="rId637"/>
    <hyperlink ref="AB965" r:id="rId638"/>
    <hyperlink ref="AB966" r:id="rId639"/>
    <hyperlink ref="AB968" r:id="rId640"/>
    <hyperlink ref="AB969" r:id="rId641"/>
    <hyperlink ref="AB970" r:id="rId642"/>
    <hyperlink ref="AB971" r:id="rId643"/>
    <hyperlink ref="E972:E973" r:id="rId644" display="2013-12-mod03-ext02"/>
    <hyperlink ref="E972" r:id="rId645" display="2015-002"/>
    <hyperlink ref="E973" r:id="rId646" display="2015-002"/>
    <hyperlink ref="E974" r:id="rId647" display="2015-002"/>
    <hyperlink ref="E975" r:id="rId648" display="2015-002"/>
    <hyperlink ref="E976" r:id="rId649" display="2015-002"/>
    <hyperlink ref="E977" r:id="rId650" display="2015-002"/>
    <hyperlink ref="E972:E977" r:id="rId651" display="2013-12-mod04"/>
    <hyperlink ref="AB972:AB977" r:id="rId652" display="Guide de l’usager – X-Perco® France C-90 de 5 à 20 EH, 15/11/2019, 67 pages"/>
    <hyperlink ref="AB816" r:id="rId653"/>
    <hyperlink ref="AB817" r:id="rId654"/>
    <hyperlink ref="E897:E900" r:id="rId655" display="2015-002-ext12"/>
    <hyperlink ref="E479:E480" r:id="rId656" display="2014-019, 2014-019-mod01-ext01, 2014-019-mod02-ext01 et 2014-019-mod01-ext02"/>
    <hyperlink ref="E509:E517" r:id="rId657" display="2015-002"/>
    <hyperlink ref="E518" r:id="rId658"/>
    <hyperlink ref="E519" r:id="rId659"/>
    <hyperlink ref="E520" r:id="rId660"/>
    <hyperlink ref="E521" r:id="rId661"/>
    <hyperlink ref="E522" r:id="rId662"/>
    <hyperlink ref="E523" r:id="rId663"/>
    <hyperlink ref="E524" r:id="rId664"/>
    <hyperlink ref="E525" r:id="rId665"/>
    <hyperlink ref="E526" r:id="rId666"/>
    <hyperlink ref="E527" r:id="rId667"/>
    <hyperlink ref="E528" r:id="rId668"/>
    <hyperlink ref="E529" r:id="rId669"/>
    <hyperlink ref="E530" r:id="rId670"/>
    <hyperlink ref="E531" r:id="rId671"/>
    <hyperlink ref="E532" r:id="rId672"/>
    <hyperlink ref="E533" r:id="rId673"/>
    <hyperlink ref="E534" r:id="rId674"/>
    <hyperlink ref="E535" r:id="rId675"/>
    <hyperlink ref="E536" r:id="rId676"/>
    <hyperlink ref="E537" r:id="rId677"/>
    <hyperlink ref="E538" r:id="rId678"/>
    <hyperlink ref="E539" r:id="rId679"/>
    <hyperlink ref="E540" r:id="rId680"/>
    <hyperlink ref="E541" r:id="rId681"/>
    <hyperlink ref="E542" r:id="rId682"/>
    <hyperlink ref="E543" r:id="rId683"/>
    <hyperlink ref="E544" r:id="rId684"/>
    <hyperlink ref="E545" r:id="rId685"/>
    <hyperlink ref="E546" r:id="rId686"/>
    <hyperlink ref="E547" r:id="rId687"/>
    <hyperlink ref="E548" r:id="rId688"/>
    <hyperlink ref="E549" r:id="rId689"/>
    <hyperlink ref="E550" r:id="rId690"/>
    <hyperlink ref="E551" r:id="rId691"/>
    <hyperlink ref="E552" r:id="rId692"/>
    <hyperlink ref="E553" r:id="rId693"/>
    <hyperlink ref="E554" r:id="rId694"/>
    <hyperlink ref="E555" r:id="rId695"/>
    <hyperlink ref="E556" r:id="rId696"/>
    <hyperlink ref="E557" r:id="rId697"/>
    <hyperlink ref="AB818" r:id="rId698"/>
    <hyperlink ref="AB819" r:id="rId699"/>
    <hyperlink ref="AB820" r:id="rId700"/>
    <hyperlink ref="AB821" r:id="rId701"/>
    <hyperlink ref="AB822" r:id="rId702"/>
    <hyperlink ref="AB823" r:id="rId703"/>
    <hyperlink ref="AB824" r:id="rId704"/>
    <hyperlink ref="AB814" r:id="rId705"/>
    <hyperlink ref="AB815" r:id="rId706"/>
    <hyperlink ref="E894" r:id="rId707"/>
    <hyperlink ref="E891" r:id="rId708"/>
    <hyperlink ref="E892" r:id="rId709"/>
    <hyperlink ref="E893" r:id="rId710"/>
    <hyperlink ref="AB896" r:id="rId711" display="a"/>
    <hyperlink ref="AB895" r:id="rId712" display="a"/>
    <hyperlink ref="AB895:AB896" r:id="rId713" display="Livret de l'utilisation de la Gamme STEPURBIO-FEA, Modèles CF 2593 PETIT MODELE (5EH) et CF 3242 GRAND MODELE (5EH), avril 2019, 33 pages"/>
    <hyperlink ref="E895" r:id="rId714"/>
    <hyperlink ref="E896" r:id="rId715"/>
    <hyperlink ref="E888:E890" r:id="rId716" display="2015-001-ext21"/>
    <hyperlink ref="E887" r:id="rId717"/>
    <hyperlink ref="E886" r:id="rId718"/>
    <hyperlink ref="E885" r:id="rId719"/>
    <hyperlink ref="E884" r:id="rId720"/>
    <hyperlink ref="E883" r:id="rId721"/>
    <hyperlink ref="E882" r:id="rId722"/>
    <hyperlink ref="E881" r:id="rId723"/>
    <hyperlink ref="E880" r:id="rId724"/>
    <hyperlink ref="E879" r:id="rId725"/>
    <hyperlink ref="E878" r:id="rId726"/>
    <hyperlink ref="E877" r:id="rId727"/>
    <hyperlink ref="E876" r:id="rId728"/>
    <hyperlink ref="E873:E875" r:id="rId729" display="2018-007-ext01"/>
    <hyperlink ref="E872" r:id="rId730"/>
    <hyperlink ref="E865:E871" r:id="rId731" display="2014-005-mod01-ext01"/>
    <hyperlink ref="E863" r:id="rId732"/>
    <hyperlink ref="E864" r:id="rId733"/>
    <hyperlink ref="E859" r:id="rId734"/>
    <hyperlink ref="E860" r:id="rId735"/>
    <hyperlink ref="E861" r:id="rId736"/>
    <hyperlink ref="E862" r:id="rId737"/>
    <hyperlink ref="E850:E858" r:id="rId738" display="2018-006-ext01"/>
    <hyperlink ref="E833:E849" r:id="rId739" display="2010-023-mod01"/>
    <hyperlink ref="E827:E832" r:id="rId740" display="2017-006-ext01"/>
    <hyperlink ref="E825:E826" r:id="rId741" display="2013-008-ext01"/>
    <hyperlink ref="E814:E824" r:id="rId742" display="2013-12-mod03"/>
    <hyperlink ref="E812" r:id="rId743"/>
    <hyperlink ref="E813" r:id="rId744"/>
    <hyperlink ref="E809:E811" r:id="rId745" display="2018-001-ext01"/>
    <hyperlink ref="E806:E808" r:id="rId746" display="2016-010-mod03"/>
    <hyperlink ref="E797:E802" r:id="rId747" display="2011-022-mod03-ext14"/>
    <hyperlink ref="E783:E796" r:id="rId748" display="2014-014-mod02-ext06"/>
    <hyperlink ref="E773:E782" r:id="rId749" display="2016-004-mod01-ext01 et 2016-004-mod02-ext01"/>
    <hyperlink ref="E760:E762" r:id="rId750" display="2017-010-ext01"/>
    <hyperlink ref="E757:E759" r:id="rId751" display="2015-002-ext09"/>
    <hyperlink ref="E756" r:id="rId752"/>
    <hyperlink ref="E751:E755" r:id="rId753" display="2014-008-mod02"/>
    <hyperlink ref="E745:E750" r:id="rId754" display="2017-007-ext01"/>
    <hyperlink ref="E741:E744" r:id="rId755" display="2017-005"/>
    <hyperlink ref="E739:E740" r:id="rId756" display="2014-018-mod01-ext01"/>
    <hyperlink ref="E724:E738" r:id="rId757" display="https://www.legifrance.gouv.fr/jo_pdf.do?id=JORFTEXT000038425146"/>
    <hyperlink ref="E718:E723" r:id="rId758" display="2016-009-ext01"/>
    <hyperlink ref="E707:E711" r:id="rId759" display="2017-002-ext01"/>
    <hyperlink ref="E700:E706" r:id="rId760" display="2016-004"/>
    <hyperlink ref="E691:E699" r:id="rId761" display="2017-001-ext01"/>
    <hyperlink ref="E686:E690" r:id="rId762" display="2016-010"/>
    <hyperlink ref="E684:E685" r:id="rId763" display="2016-008-ext01"/>
    <hyperlink ref="E682:E683" r:id="rId764" display="2016-009"/>
    <hyperlink ref="E680:E681" r:id="rId765" display="2016-007-mod01"/>
    <hyperlink ref="E666:E679" r:id="rId766" display="2016-003-ext29"/>
    <hyperlink ref="E657:E665" r:id="rId767" display="2016-003-ext19"/>
    <hyperlink ref="E654:E656" r:id="rId768" display="2014-015-ext01"/>
    <hyperlink ref="E652" r:id="rId769"/>
    <hyperlink ref="E646:E651" r:id="rId770" display="2014-014-mod02"/>
    <hyperlink ref="E643:E645" r:id="rId771" display="2014-008-mod01"/>
    <hyperlink ref="E642" r:id="rId772"/>
    <hyperlink ref="E640:E641" r:id="rId773" display="2016-005"/>
    <hyperlink ref="E622:E631" r:id="rId774" display="2016-003-ext01"/>
    <hyperlink ref="E620:E621" r:id="rId775" display="2012-009-mod01-ext05-mod01"/>
    <hyperlink ref="E617:E618" r:id="rId776" display="2016-002"/>
    <hyperlink ref="E616" r:id="rId777"/>
    <hyperlink ref="E614:E615" r:id="rId778" display="2012-041-mod01"/>
    <hyperlink ref="E587:E599" r:id="rId779" display="2013-12-mod01"/>
    <hyperlink ref="E584" r:id="rId780"/>
    <hyperlink ref="E585:E586" r:id="rId781" display="2015-001-ext19"/>
    <hyperlink ref="E583" r:id="rId782"/>
    <hyperlink ref="E582" r:id="rId783"/>
    <hyperlink ref="E576:E577" r:id="rId784" display="2015-008-ext03"/>
    <hyperlink ref="E573:E574" r:id="rId785" display="2010-010-bis-ext02-mod01"/>
    <hyperlink ref="E567:E572" r:id="rId786" display="https://www.legifrance.gouv.fr/jo_pdf.do?numJO=0&amp;dateJO=20151003&amp;numTexte=108&amp;pageDebut=17968&amp;pageFin=17974"/>
    <hyperlink ref="E565:E566" r:id="rId787" display="2010-026-mod02"/>
    <hyperlink ref="E559" r:id="rId788"/>
    <hyperlink ref="E562:E564" r:id="rId789" display="2014-007-ext001"/>
    <hyperlink ref="E558" r:id="rId790"/>
    <hyperlink ref="E506:E508" r:id="rId791" display="2010-010-ext03"/>
    <hyperlink ref="E504:E505" r:id="rId792" display="2015-003"/>
    <hyperlink ref="E503" r:id="rId793"/>
    <hyperlink ref="E501" r:id="rId794"/>
    <hyperlink ref="E499" r:id="rId795"/>
    <hyperlink ref="E497" r:id="rId796"/>
    <hyperlink ref="E495" r:id="rId797"/>
    <hyperlink ref="E493" r:id="rId798"/>
    <hyperlink ref="E490:E491" r:id="rId799" display="2015-001-ext04"/>
    <hyperlink ref="E489" r:id="rId800"/>
    <hyperlink ref="E486" r:id="rId801"/>
    <hyperlink ref="E502" r:id="rId802"/>
    <hyperlink ref="E500" r:id="rId803"/>
    <hyperlink ref="E498" r:id="rId804"/>
    <hyperlink ref="E496" r:id="rId805"/>
    <hyperlink ref="E494" r:id="rId806"/>
    <hyperlink ref="E488" r:id="rId807"/>
    <hyperlink ref="E485" r:id="rId808"/>
    <hyperlink ref="E487" r:id="rId809"/>
    <hyperlink ref="E484" r:id="rId810" display="https://www.legifrance.gouv.fr/download/pdf?id=sGt3i8i_ksaZ36yUVJZfA8xGiHQEsOZXZhGyLzLEk-k="/>
    <hyperlink ref="E481:E483" r:id="rId811" display="2012-009-mod01-ext09-mod01"/>
    <hyperlink ref="AI484" r:id="rId812"/>
    <hyperlink ref="AI814" r:id="rId813"/>
    <hyperlink ref="AI815" r:id="rId814"/>
    <hyperlink ref="AI823" r:id="rId815"/>
    <hyperlink ref="AI824" r:id="rId816"/>
    <hyperlink ref="E979" r:id="rId817"/>
    <hyperlink ref="E978" r:id="rId818"/>
    <hyperlink ref="AB978" r:id="rId819"/>
    <hyperlink ref="AB979" r:id="rId820"/>
    <hyperlink ref="E371" r:id="rId821"/>
    <hyperlink ref="AB371" r:id="rId822"/>
    <hyperlink ref="E251" r:id="rId823" display="                 2012-004                  2012-004-mod01"/>
    <hyperlink ref="E430" r:id="rId824" display="2012-004-mod02-ext01  2012-004-mod03-ext01  2012-004-mod04-ext01"/>
    <hyperlink ref="E980" r:id="rId825"/>
    <hyperlink ref="E981" r:id="rId826"/>
    <hyperlink ref="E982:E984" r:id="rId827" display="20200-ext01"/>
    <hyperlink ref="AB982:AB984" r:id="rId828" display="SILVA VÉGÉTAL - Le filtre universel - Guide de l'utilisateur, 24 mars 2020, 46 pages"/>
    <hyperlink ref="E985:E999" r:id="rId829" display="2020-003-ext01"/>
    <hyperlink ref="AB985" r:id="rId830"/>
    <hyperlink ref="AB986:AB999" r:id="rId831" display="Dispositifs de traitements agréés - BIOFRANCE® Plus : modèles 4, 5, 6, 8, 10 et 12 EH - BIOFRANCE® Plus Roto : modèles 8 et 9 EH - Guide de mise en œuvre et d'exploitation à destination de l'usager, 27/04/2020, 46 pages"/>
    <hyperlink ref="AB768" r:id="rId832"/>
    <hyperlink ref="AB769" r:id="rId833"/>
    <hyperlink ref="AB770" r:id="rId834"/>
    <hyperlink ref="AB771" r:id="rId835"/>
    <hyperlink ref="AB772" r:id="rId836"/>
    <hyperlink ref="AB763" r:id="rId837"/>
    <hyperlink ref="AB764" r:id="rId838"/>
    <hyperlink ref="AB765" r:id="rId839"/>
    <hyperlink ref="AB766" r:id="rId840"/>
    <hyperlink ref="AB767" r:id="rId841"/>
    <hyperlink ref="E763:E772" r:id="rId842" display="2012-009-mod02"/>
    <hyperlink ref="E873:E876" r:id="rId843" display="2018-007-ext01"/>
    <hyperlink ref="AB873" r:id="rId844"/>
    <hyperlink ref="AB874" r:id="rId845"/>
    <hyperlink ref="AB875" r:id="rId846"/>
    <hyperlink ref="AB876" r:id="rId847"/>
    <hyperlink ref="AB832" r:id="rId848"/>
    <hyperlink ref="AB831" r:id="rId849"/>
    <hyperlink ref="AB830" r:id="rId850"/>
    <hyperlink ref="AB829" r:id="rId851"/>
    <hyperlink ref="AB828" r:id="rId852"/>
    <hyperlink ref="AB827" r:id="rId853"/>
    <hyperlink ref="E578:E581" r:id="rId854" display="2015-011"/>
    <hyperlink ref="AB578" r:id="rId855"/>
    <hyperlink ref="AB579" r:id="rId856"/>
    <hyperlink ref="AB580" r:id="rId857"/>
    <hyperlink ref="AB581" r:id="rId858"/>
    <hyperlink ref="E1001:E1006" r:id="rId859" display="2016-003-ext44"/>
    <hyperlink ref="AB1001" r:id="rId860"/>
    <hyperlink ref="AB1002:AB1006" r:id="rId861" display="&quot; Guide de l'usager Mai 2020 ECOFLO- Gamme &quot; Filtre ECOFLO Polyéthylène &quot;, Filière &quot; ECOFLO Polyéthylène PE2 &quot; et Filière &quot; ECOFLO Polyéthylène PE2 monobloc &quot; de 5 à 20 EH &quot;, mai 2020, 90 pages"/>
    <hyperlink ref="E632:E639" r:id="rId862" display="https://www.legifrance.gouv.fr/jorf/id/JORFTEXT000042358124/"/>
    <hyperlink ref="AB632" r:id="rId863"/>
    <hyperlink ref="AB633:AB639" r:id="rId864" display="&quot; Guide de l'usager Mai 2020 ECOFLO- Gamme &quot; Filtre ECOFLO Polyéthylène &quot;, Filière &quot; ECOFLO Polyéthylène PE2 &quot; et Filière &quot; ECOFLO Polyéthylène PE2 monobloc &quot; de 5 à 20 EH &quot;, mai 2020, 90 pages"/>
    <hyperlink ref="AB251" r:id="rId865"/>
    <hyperlink ref="AB368" r:id="rId866"/>
    <hyperlink ref="AB430" r:id="rId867"/>
    <hyperlink ref="AB980" r:id="rId868"/>
    <hyperlink ref="AB981" r:id="rId869"/>
    <hyperlink ref="E368" r:id="rId870"/>
    <hyperlink ref="AB484" r:id="rId871"/>
    <hyperlink ref="AB888" r:id="rId872"/>
    <hyperlink ref="AB889" r:id="rId873"/>
    <hyperlink ref="AB890" r:id="rId874"/>
    <hyperlink ref="AI632" r:id="rId875"/>
    <hyperlink ref="E444" r:id="rId876" display="2014-012-ext03                   2014-012-mod01-ext03"/>
    <hyperlink ref="E442" r:id="rId877" display="2014-012-ext01                         2014-012-mod01-ext01"/>
    <hyperlink ref="E10" r:id="rId878" display="https://www.legifrance.gouv.fr/download/file/vZA2B228w4Cf0lNBwbeE0L0T8Zs-_AL4VivXOHPhQm0=/JOE_TEXTE"/>
    <hyperlink ref="E443" r:id="rId879"/>
    <hyperlink ref="E445" r:id="rId880" display=" 2012-020-ext04-mod01 et 2012-020-mod01-ext04 et 2012-020-mod02-ext04"/>
    <hyperlink ref="E23" r:id="rId881"/>
    <hyperlink ref="E24" r:id="rId882"/>
    <hyperlink ref="E25" r:id="rId883" display="2012-019-ext03 et 2012-019-mod01-ext03"/>
    <hyperlink ref="E26" r:id="rId884" display="2012-019-ext03 et 2012-019-mod01-ext03"/>
    <hyperlink ref="E27" r:id="rId885" display="2012-019-ext03 et 2012-019-mod01-ext03"/>
    <hyperlink ref="E11" r:id="rId886" display=" 2012-020-ext04-mod01 et 2012-020-mod01-ext04 et 2012-020-mod02-ext04"/>
    <hyperlink ref="E12" r:id="rId887" display=" 2012-020-ext04-mod01 et 2012-020-mod01-ext04 et 2012-020-mod02-ext04"/>
    <hyperlink ref="E13" r:id="rId888" display=" 2012-020-ext04-mod01 et 2012-020-mod01-ext04 et 2012-020-mod02-ext04"/>
    <hyperlink ref="E14" r:id="rId889" display=" 2012-020-ext04-mod01 et 2012-020-mod01-ext04 et 2012-020-mod02-ext04"/>
    <hyperlink ref="E15" r:id="rId890" display=" 2012-020-ext04-mod01 et 2012-020-mod01-ext04 et 2012-020-mod02-ext04"/>
    <hyperlink ref="AB10" r:id="rId891"/>
    <hyperlink ref="AB11" r:id="rId892"/>
    <hyperlink ref="AB12" r:id="rId893"/>
    <hyperlink ref="AB13" r:id="rId894"/>
    <hyperlink ref="AB14" r:id="rId895"/>
    <hyperlink ref="AB15" r:id="rId896"/>
    <hyperlink ref="AB23" r:id="rId897"/>
    <hyperlink ref="AB24" r:id="rId898"/>
    <hyperlink ref="AB25" r:id="rId899"/>
    <hyperlink ref="AB26" r:id="rId900"/>
    <hyperlink ref="AB27" r:id="rId901"/>
    <hyperlink ref="AB442" r:id="rId902"/>
    <hyperlink ref="AB443" r:id="rId903"/>
    <hyperlink ref="AB444" r:id="rId904"/>
    <hyperlink ref="AB454" r:id="rId905"/>
    <hyperlink ref="E225" r:id="rId906" display="https://www.legifrance.gouv.fr/download/file/6pMUoNYdsD6QfuqsoNyu5I3EMWtetzA4zjapEv0xDso=/JOE_TEXTE"/>
    <hyperlink ref="E200" r:id="rId907" display="https://www.legifrance.gouv.fr/jorf/article_jo/JORFARTI000031426228"/>
    <hyperlink ref="E201" r:id="rId908"/>
    <hyperlink ref="E479" r:id="rId909"/>
    <hyperlink ref="E480" r:id="rId910"/>
    <hyperlink ref="E246" r:id="rId911"/>
    <hyperlink ref="E247" r:id="rId912"/>
    <hyperlink ref="E248" r:id="rId913"/>
    <hyperlink ref="E249" r:id="rId914"/>
    <hyperlink ref="E207" r:id="rId915" display="https://www.legifrance.gouv.fr/download/file/W-OqhcwtsQQWPclVXbahTSRvlMueLfCUJnfzyAGVaAc=/JOE_TEXTE"/>
    <hyperlink ref="E417" r:id="rId916"/>
    <hyperlink ref="E418" r:id="rId917"/>
    <hyperlink ref="E419" r:id="rId918"/>
    <hyperlink ref="E420" r:id="rId919"/>
    <hyperlink ref="E421" r:id="rId920"/>
    <hyperlink ref="E422" r:id="rId921"/>
    <hyperlink ref="E423" r:id="rId922"/>
    <hyperlink ref="E424" r:id="rId923"/>
    <hyperlink ref="E457" r:id="rId924"/>
    <hyperlink ref="E600:E613" r:id="rId925" display="2011-022-mod03"/>
    <hyperlink ref="E600" r:id="rId926"/>
    <hyperlink ref="E601" r:id="rId927"/>
    <hyperlink ref="E602" r:id="rId928"/>
    <hyperlink ref="E603" r:id="rId929"/>
    <hyperlink ref="E604" r:id="rId930"/>
    <hyperlink ref="E605" r:id="rId931"/>
    <hyperlink ref="E606" r:id="rId932"/>
    <hyperlink ref="E608" r:id="rId933"/>
    <hyperlink ref="E609" r:id="rId934"/>
    <hyperlink ref="E612" r:id="rId935"/>
    <hyperlink ref="E613" r:id="rId936"/>
    <hyperlink ref="E372" r:id="rId937"/>
    <hyperlink ref="E373" r:id="rId938"/>
    <hyperlink ref="E374" r:id="rId939"/>
    <hyperlink ref="E375" r:id="rId940"/>
    <hyperlink ref="E376" r:id="rId941"/>
    <hyperlink ref="E567" r:id="rId942" display="https://www.legifrance.gouv.fr/download/file/IY6psfFgr1JsTj4aNalD6sAH6Jhdq_FfXc3_EJXu4WE=/JOE_TEXTE"/>
    <hyperlink ref="E568" r:id="rId943"/>
    <hyperlink ref="E569" r:id="rId944"/>
    <hyperlink ref="E570" r:id="rId945" display="https://www.legifrance.gouv.fr/download/file/IY6psfFgr1JsTj4aNalD6sAH6Jhdq_FfXc3_EJXu4WE=/JOE_TEXTE"/>
    <hyperlink ref="E572" r:id="rId946" display="https://www.legifrance.gouv.fr/download/file/IY6psfFgr1JsTj4aNalD6sAH6Jhdq_FfXc3_EJXu4WE=/JOE_TEXTE"/>
    <hyperlink ref="E7" r:id="rId947"/>
    <hyperlink ref="E8" r:id="rId948"/>
    <hyperlink ref="E321" r:id="rId949"/>
    <hyperlink ref="E455" r:id="rId950"/>
    <hyperlink ref="E456" r:id="rId951"/>
    <hyperlink ref="E168" r:id="rId952"/>
    <hyperlink ref="E169" r:id="rId953"/>
    <hyperlink ref="E170" r:id="rId954"/>
    <hyperlink ref="E389" r:id="rId955"/>
    <hyperlink ref="E390" r:id="rId956"/>
    <hyperlink ref="E157" r:id="rId957"/>
    <hyperlink ref="E158" r:id="rId958"/>
    <hyperlink ref="E159" r:id="rId959"/>
    <hyperlink ref="E160" r:id="rId960"/>
    <hyperlink ref="E162" r:id="rId961"/>
    <hyperlink ref="E161" r:id="rId962"/>
    <hyperlink ref="E163" r:id="rId963"/>
    <hyperlink ref="E357" r:id="rId964"/>
    <hyperlink ref="E358" r:id="rId965"/>
    <hyperlink ref="E359" r:id="rId966"/>
    <hyperlink ref="E360" r:id="rId967"/>
    <hyperlink ref="E491" r:id="rId968"/>
    <hyperlink ref="E165" r:id="rId969"/>
    <hyperlink ref="E490" r:id="rId970"/>
    <hyperlink ref="E203" r:id="rId971"/>
    <hyperlink ref="E204" r:id="rId972"/>
    <hyperlink ref="E205" r:id="rId973"/>
    <hyperlink ref="E206" r:id="rId974"/>
    <hyperlink ref="E449" r:id="rId975" display=" 2012-020-ext04-mod01 et 2012-020-mod01-ext04 et 2012-020-mod02-ext04"/>
    <hyperlink ref="E448" r:id="rId976" display=" 2012-020-ext04-mod01 et 2012-020-mod01-ext04 et 2012-020-mod02-ext04"/>
    <hyperlink ref="E447" r:id="rId977" display=" 2012-020-ext04-mod01 et 2012-020-mod01-ext04 et 2012-020-mod02-ext04"/>
    <hyperlink ref="E446" r:id="rId978" display=" 2012-020-ext04-mod01 et 2012-020-mod01-ext04 et 2012-020-mod02-ext04"/>
    <hyperlink ref="E244" r:id="rId979"/>
    <hyperlink ref="AB244" r:id="rId980"/>
    <hyperlink ref="E245" r:id="rId981" display="http://www.assainissement-non-collectif.developpement-durable.gouv.fr/IMG/pdf/2021_04_12_avis_agrement_aquatec_vfl_at.pdf"/>
    <hyperlink ref="AB245" r:id="rId982"/>
    <hyperlink ref="E432:E434" r:id="rId983" display="2012-005-ext01"/>
    <hyperlink ref="AB433" r:id="rId984"/>
    <hyperlink ref="AB434" r:id="rId985"/>
    <hyperlink ref="AB432" r:id="rId986"/>
    <hyperlink ref="E432" r:id="rId987" display="http://www.assainissement-non-collectif.developpement-durable.gouv.fr/IMG/pdf/2021_04_12_avis_agrement_aquatec_vfl_at.pdf"/>
    <hyperlink ref="E433" r:id="rId988" display="http://www.assainissement-non-collectif.developpement-durable.gouv.fr/IMG/pdf/2021_04_12_avis_agrement_aquatec_vfl_at.pdf"/>
    <hyperlink ref="E434" r:id="rId989" display="http://www.assainissement-non-collectif.developpement-durable.gouv.fr/IMG/pdf/2021_04_12_avis_agrement_aquatec_vfl_at.pdf"/>
    <hyperlink ref="E653" r:id="rId990" display="http://www.assainissement-non-collectif.developpement-durable.gouv.fr/IMG/pdf/2021_04_12_avis_agrement_aquatec_vfl_at.pdf"/>
    <hyperlink ref="AB653" r:id="rId991"/>
    <hyperlink ref="E1000" r:id="rId992"/>
    <hyperlink ref="AB1000" r:id="rId993"/>
    <hyperlink ref="E655:E656" r:id="rId994" display="2014-015-ext01"/>
    <hyperlink ref="E1007" r:id="rId995"/>
    <hyperlink ref="E1008" r:id="rId996"/>
    <hyperlink ref="E1009" r:id="rId997"/>
    <hyperlink ref="E1010" r:id="rId998"/>
    <hyperlink ref="AB1010" r:id="rId999"/>
    <hyperlink ref="AB1009" r:id="rId1000"/>
    <hyperlink ref="AB1008" r:id="rId1001"/>
    <hyperlink ref="AB1007" r:id="rId1002"/>
    <hyperlink ref="E655" r:id="rId1003"/>
    <hyperlink ref="E656" r:id="rId1004"/>
    <hyperlink ref="E1011" r:id="rId1005"/>
    <hyperlink ref="E1012" r:id="rId1006"/>
    <hyperlink ref="AB655" r:id="rId1007"/>
    <hyperlink ref="AB656" r:id="rId1008"/>
    <hyperlink ref="AB1011" r:id="rId1009"/>
    <hyperlink ref="AB1012" r:id="rId1010"/>
    <hyperlink ref="E654" r:id="rId1011"/>
    <hyperlink ref="AB463" r:id="rId1012"/>
    <hyperlink ref="AB654" r:id="rId1013"/>
    <hyperlink ref="AB803" r:id="rId1014"/>
    <hyperlink ref="AB804" r:id="rId1015"/>
    <hyperlink ref="AB805" r:id="rId1016"/>
    <hyperlink ref="AB250" r:id="rId1017"/>
    <hyperlink ref="AB387" r:id="rId1018"/>
    <hyperlink ref="AB388" r:id="rId1019"/>
    <hyperlink ref="AB575" r:id="rId1020"/>
    <hyperlink ref="AB619" r:id="rId1021"/>
    <hyperlink ref="E250" r:id="rId1022" display="https://www.google.com/url?sa=t&amp;rct=j&amp;q=&amp;esrc=s&amp;source=web&amp;cd=&amp;cad=rja&amp;uact=8&amp;ved=2ahUKEwjk9Oah8-LzAhVDzBoKHSTYBx8QFnoECAMQAQ&amp;url=https%3A%2F%2Fwww.legifrance.gouv.fr%2Fjorf%2Fid%2FJORFTEXT000043110585&amp;usg=AOvVaw3CH4k0c3c4kbcx5RfJ5hCq"/>
    <hyperlink ref="E387" r:id="rId1023" display="https://www.google.com/url?sa=t&amp;rct=j&amp;q=&amp;esrc=s&amp;source=web&amp;cd=&amp;cad=rja&amp;uact=8&amp;ved=2ahUKEwjk9Oah8-LzAhVDzBoKHSTYBx8QFnoECAMQAQ&amp;url=https%3A%2F%2Fwww.legifrance.gouv.fr%2Fjorf%2Fid%2FJORFTEXT000043110585&amp;usg=AOvVaw3CH4k0c3c4kbcx5RfJ5hCq"/>
    <hyperlink ref="E388" r:id="rId1024" display="https://www.google.com/url?sa=t&amp;rct=j&amp;q=&amp;esrc=s&amp;source=web&amp;cd=&amp;cad=rja&amp;uact=8&amp;ved=2ahUKEwjk9Oah8-LzAhVDzBoKHSTYBx8QFnoECAMQAQ&amp;url=https%3A%2F%2Fwww.legifrance.gouv.fr%2Fjorf%2Fid%2FJORFTEXT000043110585&amp;usg=AOvVaw3CH4k0c3c4kbcx5RfJ5hCq"/>
    <hyperlink ref="E575" r:id="rId1025" display="https://www.google.com/url?sa=t&amp;rct=j&amp;q=&amp;esrc=s&amp;source=web&amp;cd=&amp;cad=rja&amp;uact=8&amp;ved=2ahUKEwjk9Oah8-LzAhVDzBoKHSTYBx8QFnoECAMQAQ&amp;url=https%3A%2F%2Fwww.legifrance.gouv.fr%2Fjorf%2Fid%2FJORFTEXT000043110585&amp;usg=AOvVaw3CH4k0c3c4kbcx5RfJ5hCq"/>
    <hyperlink ref="E619" r:id="rId1026"/>
    <hyperlink ref="E717" r:id="rId1027"/>
    <hyperlink ref="E1013" r:id="rId1028"/>
    <hyperlink ref="AB717" r:id="rId1029"/>
    <hyperlink ref="AB1013" r:id="rId1030"/>
    <hyperlink ref="E1044" r:id="rId1031"/>
    <hyperlink ref="E1045" r:id="rId1032"/>
    <hyperlink ref="E1046" r:id="rId1033"/>
    <hyperlink ref="E1047" r:id="rId1034"/>
    <hyperlink ref="E1048" r:id="rId1035"/>
    <hyperlink ref="E1049" r:id="rId1036"/>
    <hyperlink ref="AB1044" r:id="rId1037"/>
    <hyperlink ref="AB1045" r:id="rId1038"/>
    <hyperlink ref="AB1046" r:id="rId1039"/>
    <hyperlink ref="AB1047" r:id="rId1040"/>
    <hyperlink ref="AB1048" r:id="rId1041"/>
    <hyperlink ref="AB1049" r:id="rId1042"/>
    <hyperlink ref="E1032" r:id="rId1043"/>
    <hyperlink ref="E1033" r:id="rId1044"/>
    <hyperlink ref="E1034" r:id="rId1045"/>
    <hyperlink ref="E1035" r:id="rId1046"/>
    <hyperlink ref="E1036" r:id="rId1047"/>
    <hyperlink ref="E1037" r:id="rId1048"/>
    <hyperlink ref="E1038" r:id="rId1049"/>
    <hyperlink ref="E1039" r:id="rId1050"/>
    <hyperlink ref="E1040" r:id="rId1051"/>
    <hyperlink ref="E1041" r:id="rId1052"/>
    <hyperlink ref="E1042" r:id="rId1053"/>
    <hyperlink ref="E1043" r:id="rId1054"/>
    <hyperlink ref="AB1032" r:id="rId1055"/>
    <hyperlink ref="AB1033" r:id="rId1056"/>
    <hyperlink ref="AB1034" r:id="rId1057"/>
    <hyperlink ref="AB1035" r:id="rId1058"/>
    <hyperlink ref="AB1036" r:id="rId1059"/>
    <hyperlink ref="AB1037" r:id="rId1060"/>
    <hyperlink ref="AB1038" r:id="rId1061"/>
    <hyperlink ref="AB1039" r:id="rId1062"/>
    <hyperlink ref="AB1040" r:id="rId1063"/>
    <hyperlink ref="AB1041" r:id="rId1064"/>
    <hyperlink ref="AB1042" r:id="rId1065"/>
    <hyperlink ref="AB1043" r:id="rId1066"/>
    <hyperlink ref="AI417" r:id="rId1067"/>
    <hyperlink ref="AI418" r:id="rId1068"/>
    <hyperlink ref="AI419" r:id="rId1069"/>
    <hyperlink ref="AI420" r:id="rId1070"/>
    <hyperlink ref="AI421" r:id="rId1071"/>
    <hyperlink ref="AI422" r:id="rId1072"/>
    <hyperlink ref="AI423" r:id="rId1073"/>
    <hyperlink ref="AI424" r:id="rId1074"/>
    <hyperlink ref="AI600" r:id="rId1075"/>
    <hyperlink ref="AI601" r:id="rId1076"/>
    <hyperlink ref="AI602" r:id="rId1077"/>
    <hyperlink ref="AI603" r:id="rId1078"/>
    <hyperlink ref="AI604" r:id="rId1079"/>
    <hyperlink ref="AI605" r:id="rId1080"/>
    <hyperlink ref="AI606" r:id="rId1081"/>
    <hyperlink ref="AI607" r:id="rId1082"/>
    <hyperlink ref="AI608" r:id="rId1083"/>
    <hyperlink ref="AI609" r:id="rId1084"/>
    <hyperlink ref="AI610" r:id="rId1085"/>
    <hyperlink ref="AI611" r:id="rId1086"/>
    <hyperlink ref="AI612" r:id="rId1087"/>
    <hyperlink ref="AI613" r:id="rId1088"/>
    <hyperlink ref="AI486" r:id="rId1089"/>
    <hyperlink ref="AI487" r:id="rId1090"/>
    <hyperlink ref="AI490" r:id="rId1091"/>
    <hyperlink ref="AI493" r:id="rId1092"/>
    <hyperlink ref="AI495" r:id="rId1093"/>
    <hyperlink ref="AI497" r:id="rId1094"/>
    <hyperlink ref="AI499" r:id="rId1095"/>
    <hyperlink ref="AI501" r:id="rId1096"/>
    <hyperlink ref="AI503" r:id="rId1097"/>
    <hyperlink ref="AI816" r:id="rId1098"/>
    <hyperlink ref="AI817" r:id="rId1099"/>
    <hyperlink ref="AI818" r:id="rId1100"/>
    <hyperlink ref="AI819" r:id="rId1101"/>
    <hyperlink ref="AI821" r:id="rId1102"/>
    <hyperlink ref="AI822" r:id="rId1103"/>
    <hyperlink ref="AI972" r:id="rId1104"/>
    <hyperlink ref="AI973" r:id="rId1105"/>
    <hyperlink ref="AI974" r:id="rId1106"/>
    <hyperlink ref="AI975" r:id="rId1107"/>
    <hyperlink ref="AI976" r:id="rId1108"/>
    <hyperlink ref="AI977" r:id="rId1109"/>
    <hyperlink ref="AI488" r:id="rId1110"/>
    <hyperlink ref="AI492" r:id="rId1111"/>
    <hyperlink ref="AI494" r:id="rId1112"/>
    <hyperlink ref="AI496" r:id="rId1113"/>
    <hyperlink ref="AI498" r:id="rId1114"/>
    <hyperlink ref="AI500" r:id="rId1115"/>
    <hyperlink ref="AI502" r:id="rId1116"/>
    <hyperlink ref="AI585" r:id="rId1117"/>
    <hyperlink ref="AI586" r:id="rId1118"/>
    <hyperlink ref="E17" r:id="rId1119"/>
    <hyperlink ref="E18" r:id="rId1120"/>
    <hyperlink ref="E21" r:id="rId1121"/>
    <hyperlink ref="E20" r:id="rId1122"/>
    <hyperlink ref="E19" r:id="rId1123"/>
    <hyperlink ref="E31" r:id="rId1124"/>
    <hyperlink ref="E32" r:id="rId1125"/>
    <hyperlink ref="E33" r:id="rId1126"/>
    <hyperlink ref="E34" r:id="rId1127"/>
    <hyperlink ref="E35" r:id="rId1128"/>
    <hyperlink ref="E36" r:id="rId1129"/>
    <hyperlink ref="E37" r:id="rId1130"/>
    <hyperlink ref="E38" r:id="rId1131"/>
    <hyperlink ref="E39" r:id="rId1132"/>
    <hyperlink ref="E40" r:id="rId1133"/>
    <hyperlink ref="E41" r:id="rId1134"/>
    <hyperlink ref="E42" r:id="rId1135"/>
    <hyperlink ref="E43" r:id="rId1136"/>
    <hyperlink ref="E45" r:id="rId1137"/>
    <hyperlink ref="E46" r:id="rId1138"/>
    <hyperlink ref="E47" r:id="rId1139"/>
    <hyperlink ref="E577" r:id="rId1140"/>
    <hyperlink ref="E576" r:id="rId1141"/>
    <hyperlink ref="E574" r:id="rId1142"/>
    <hyperlink ref="E573" r:id="rId1143"/>
    <hyperlink ref="E571" r:id="rId1144" display="https://www.legifrance.gouv.fr/download/file/IY6psfFgr1JsTj4aNalD6sAH6Jhdq_FfXc3_EJXu4WE=/JOE_TEXTE"/>
    <hyperlink ref="E564" r:id="rId1145"/>
    <hyperlink ref="E563" r:id="rId1146"/>
    <hyperlink ref="E562" r:id="rId1147"/>
    <hyperlink ref="E561" r:id="rId1148"/>
    <hyperlink ref="E560" r:id="rId1149"/>
    <hyperlink ref="E508" r:id="rId1150"/>
    <hyperlink ref="E507" r:id="rId1151"/>
    <hyperlink ref="E506" r:id="rId1152"/>
    <hyperlink ref="E505" r:id="rId1153"/>
    <hyperlink ref="E504" r:id="rId1154"/>
    <hyperlink ref="E478" r:id="rId1155"/>
    <hyperlink ref="E477" r:id="rId1156"/>
    <hyperlink ref="E476" r:id="rId1157"/>
    <hyperlink ref="E1050:E1054" r:id="rId1158" display="2017-003-ext01"/>
    <hyperlink ref="AB1050" r:id="rId1159"/>
    <hyperlink ref="AB1051" r:id="rId1160"/>
    <hyperlink ref="AB1052" r:id="rId1161"/>
    <hyperlink ref="AB1053" r:id="rId1162"/>
    <hyperlink ref="AB1054" r:id="rId1163"/>
    <hyperlink ref="E1055" r:id="rId1164"/>
    <hyperlink ref="E1056" r:id="rId1165"/>
    <hyperlink ref="E1057" r:id="rId1166"/>
    <hyperlink ref="E1058" r:id="rId1167"/>
    <hyperlink ref="E1059" r:id="rId1168" display="2021-005-mod01-ext01"/>
    <hyperlink ref="E1060" r:id="rId1169" display="2021-005-mod02-ext01"/>
    <hyperlink ref="AB1055" r:id="rId1170"/>
    <hyperlink ref="AB1056" r:id="rId1171"/>
    <hyperlink ref="AB1057" r:id="rId1172"/>
    <hyperlink ref="AB1058" r:id="rId1173"/>
    <hyperlink ref="AB1059" r:id="rId1174"/>
    <hyperlink ref="AB1060" r:id="rId1175"/>
    <hyperlink ref="E1015" r:id="rId1176"/>
    <hyperlink ref="E1016" r:id="rId1177"/>
    <hyperlink ref="E1017" r:id="rId1178"/>
    <hyperlink ref="E1018" r:id="rId1179"/>
    <hyperlink ref="E1019" r:id="rId1180"/>
    <hyperlink ref="E1020" r:id="rId1181"/>
    <hyperlink ref="E1021" r:id="rId1182"/>
    <hyperlink ref="E1022" r:id="rId1183"/>
    <hyperlink ref="E1023" r:id="rId1184"/>
    <hyperlink ref="E1024" r:id="rId1185"/>
    <hyperlink ref="E1025" r:id="rId1186"/>
    <hyperlink ref="E1026" r:id="rId1187"/>
    <hyperlink ref="E1027" r:id="rId1188"/>
    <hyperlink ref="E1028" r:id="rId1189"/>
    <hyperlink ref="E1029" r:id="rId1190"/>
    <hyperlink ref="E1030" r:id="rId1191"/>
    <hyperlink ref="E1031" r:id="rId1192"/>
    <hyperlink ref="AB1014" r:id="rId1193"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AB1015:AB1017" r:id="rId1194"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AB1018:AB1019" r:id="rId1195"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AB1020:AB1023" r:id="rId1196"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AB1024:AB1027" r:id="rId1197"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AB1028:AB1031" r:id="rId1198" display="https://fra01.safelinks.protection.outlook.com/?url=http%3A%2F%2Fwww.assainissement-non-collectif.developpement-durable.gouv.fr%2FIMG%2Fpdf%2Fguide_usager_rikutec_actifiltre_185_22_02_2022-2.pdf&amp;data=04%7C01%7C%7C8bf53f295fad472c116908da13d6a107%7Cca2faab7a61b493ab2cbaee2848ebd8b%7C0%7C0%7C637844110513750697%7CUnknown%7CTWFpbGZsb3d8eyJWIjoiMC4wLjAwMDAiLCJQIjoiV2luMzIiLCJBTiI6Ik1haWwiLCJXVCI6Mn0%3D%7C3000&amp;sdata=cwi1HNSr%2FsW1qGUJs9najcCF%2BhMyN5YmBfegIIAEVFQ%3D&amp;reserved=0"/>
    <hyperlink ref="E1014" r:id="rId1199"/>
    <hyperlink ref="E464:E470" r:id="rId1200" display="2014-016-ext01"/>
    <hyperlink ref="AB464:AB470" r:id="rId1201" display="BOXEPARCO - Guide utilisateur - Installations d'assainissement jusqu'à 12 équivalents habitants - 5 septembre 2017 - 48p"/>
    <hyperlink ref="E1061" r:id="rId1202"/>
    <hyperlink ref="AB1061" r:id="rId1203"/>
    <hyperlink ref="E1062" r:id="rId1204"/>
    <hyperlink ref="AB1062" r:id="rId1205"/>
    <hyperlink ref="E1063" r:id="rId1206"/>
    <hyperlink ref="AB1063" r:id="rId1207"/>
    <hyperlink ref="E1064" r:id="rId1208"/>
    <hyperlink ref="AB1064" r:id="rId1209"/>
    <hyperlink ref="AB1065" r:id="rId1210"/>
    <hyperlink ref="AB1067" r:id="rId1211"/>
    <hyperlink ref="AB1066" r:id="rId1212"/>
    <hyperlink ref="E1065" r:id="rId1213"/>
    <hyperlink ref="E1066" r:id="rId1214"/>
    <hyperlink ref="E1067" r:id="rId1215"/>
    <hyperlink ref="AB712:AB716" r:id="rId1216" display="Guide destiné à l'usager - ECOROCK-Solution - Capacité jusqu'à 20 EH, 24 mars 2017, 65 pages)"/>
    <hyperlink ref="E712:E716" r:id="rId1217" display="2017-003-ext01"/>
    <hyperlink ref="E1068" r:id="rId1218" display="2022-004-ext01"/>
    <hyperlink ref="AB1068" r:id="rId1219"/>
    <hyperlink ref="E1069" r:id="rId1220"/>
    <hyperlink ref="E1070" r:id="rId1221" display="2022-004-ext01"/>
    <hyperlink ref="AB1070" r:id="rId1222" display="Guide destiné à l’usager, MONOBLOCK-3-6 V3, Capacité 6"/>
    <hyperlink ref="AB1069" r:id="rId1223"/>
    <hyperlink ref="E1071" r:id="rId1224"/>
    <hyperlink ref="AB1071" r:id="rId1225"/>
    <hyperlink ref="E803" r:id="rId1226"/>
    <hyperlink ref="E804" r:id="rId1227" display="2018-002-mod01-ext01"/>
    <hyperlink ref="E805" r:id="rId1228" display="2018-002-mod01-ext02"/>
    <hyperlink ref="AI227" r:id="rId1229"/>
    <hyperlink ref="AI228" r:id="rId1230"/>
    <hyperlink ref="AI229" r:id="rId1231"/>
    <hyperlink ref="AI230" r:id="rId1232"/>
    <hyperlink ref="AI231" r:id="rId1233"/>
    <hyperlink ref="AI232" r:id="rId1234"/>
    <hyperlink ref="AI233" r:id="rId1235"/>
    <hyperlink ref="AI234" r:id="rId1236"/>
    <hyperlink ref="AI235" r:id="rId1237"/>
    <hyperlink ref="AI236" r:id="rId1238"/>
    <hyperlink ref="AI237" r:id="rId1239"/>
    <hyperlink ref="AI238" r:id="rId1240"/>
    <hyperlink ref="AI239" r:id="rId1241"/>
    <hyperlink ref="AI901" r:id="rId1242"/>
    <hyperlink ref="AI902" r:id="rId1243"/>
    <hyperlink ref="AI903" r:id="rId1244"/>
    <hyperlink ref="AI904" r:id="rId1245"/>
    <hyperlink ref="AI905" r:id="rId1246"/>
    <hyperlink ref="AI906" r:id="rId1247"/>
    <hyperlink ref="AI907" r:id="rId1248"/>
    <hyperlink ref="AI908" r:id="rId1249"/>
    <hyperlink ref="AI909" r:id="rId1250"/>
    <hyperlink ref="AI910" r:id="rId1251"/>
    <hyperlink ref="AI911" r:id="rId1252"/>
    <hyperlink ref="AI912" r:id="rId1253"/>
    <hyperlink ref="AI913" r:id="rId1254"/>
    <hyperlink ref="AI914" r:id="rId1255"/>
    <hyperlink ref="AI915" r:id="rId1256"/>
    <hyperlink ref="AI916" r:id="rId1257"/>
    <hyperlink ref="AI917" r:id="rId1258"/>
    <hyperlink ref="AI918" r:id="rId1259"/>
    <hyperlink ref="AI919" r:id="rId1260"/>
    <hyperlink ref="AI920" r:id="rId1261"/>
    <hyperlink ref="AI921" r:id="rId1262"/>
    <hyperlink ref="AI922" r:id="rId1263"/>
    <hyperlink ref="AI923" r:id="rId1264"/>
    <hyperlink ref="AI924" r:id="rId1265"/>
    <hyperlink ref="AI925" r:id="rId1266"/>
    <hyperlink ref="AI926" r:id="rId1267"/>
    <hyperlink ref="AI927" r:id="rId1268"/>
    <hyperlink ref="AI928" r:id="rId1269"/>
    <hyperlink ref="AI929" r:id="rId1270"/>
    <hyperlink ref="AI930" r:id="rId1271"/>
    <hyperlink ref="AI931" r:id="rId1272"/>
    <hyperlink ref="AI932" r:id="rId1273"/>
    <hyperlink ref="AI933" r:id="rId1274"/>
    <hyperlink ref="AI934" r:id="rId1275"/>
    <hyperlink ref="AI935" r:id="rId1276"/>
    <hyperlink ref="AI936" r:id="rId1277"/>
    <hyperlink ref="AI937" r:id="rId1278"/>
    <hyperlink ref="AI938" r:id="rId1279"/>
    <hyperlink ref="AI939" r:id="rId1280"/>
    <hyperlink ref="AI940" r:id="rId1281"/>
    <hyperlink ref="AI941" r:id="rId1282"/>
    <hyperlink ref="AI942" r:id="rId1283"/>
    <hyperlink ref="AI633" r:id="rId1284"/>
    <hyperlink ref="AI634" r:id="rId1285"/>
    <hyperlink ref="AI635" r:id="rId1286"/>
    <hyperlink ref="AI636" r:id="rId1287"/>
    <hyperlink ref="AI637" r:id="rId1288"/>
    <hyperlink ref="AI638" r:id="rId1289"/>
    <hyperlink ref="AI639" r:id="rId1290"/>
    <hyperlink ref="AI1001" r:id="rId1291"/>
    <hyperlink ref="AI1002" r:id="rId1292"/>
    <hyperlink ref="AI1003" r:id="rId1293"/>
    <hyperlink ref="AI1004" r:id="rId1294"/>
    <hyperlink ref="AI1005" r:id="rId1295"/>
    <hyperlink ref="AI1006" r:id="rId1296"/>
  </hyperlinks>
  <printOptions headings="1"/>
  <pageMargins left="0.39370078740157483" right="0.39370078740157483" top="0.48" bottom="0.46" header="0.2" footer="0.19"/>
  <pageSetup paperSize="8" scale="75" orientation="landscape" horizontalDpi="300" r:id="rId1297"/>
  <headerFooter alignWithMargins="0">
    <oddHeader>&amp;C&amp;"Verdana,Gras"&amp;14Tableau de comparaison des filières agréées en assainissement non collectif &amp;"Arial,Normal"&amp;10(informations indicatives et non contractuelles)</oddHeader>
    <oddFooter>&amp;L&amp;"Verdana,Gras"Département du Jura - Département du Rhône - Département de la Saône et Loire - SPANC de Saint-Jacut-les-Pins - SPANC de la Communauté du Pays d'Aix - SATESE de l'Indre et Loire&amp;R&amp;"Verdana,Gras"Mise à jour 
9 juillet 2016</oddFooter>
  </headerFooter>
  <drawing r:id="rId1298"/>
  <legacyDrawing r:id="rId1299"/>
  <mc:AlternateContent xmlns:mc="http://schemas.openxmlformats.org/markup-compatibility/2006">
    <mc:Choice Requires="x14">
      <controls>
        <mc:AlternateContent xmlns:mc="http://schemas.openxmlformats.org/markup-compatibility/2006">
          <mc:Choice Requires="x14">
            <control shapeId="2052" r:id="rId1300" name="Bouton 4">
              <controlPr defaultSize="0" print="0" autoFill="0" autoPict="0" macro="[0]!supprImages">
                <anchor moveWithCells="1" sizeWithCells="1">
                  <from>
                    <xdr:col>3</xdr:col>
                    <xdr:colOff>485775</xdr:colOff>
                    <xdr:row>0</xdr:row>
                    <xdr:rowOff>714375</xdr:rowOff>
                  </from>
                  <to>
                    <xdr:col>3</xdr:col>
                    <xdr:colOff>1866900</xdr:colOff>
                    <xdr:row>1</xdr:row>
                    <xdr:rowOff>0</xdr:rowOff>
                  </to>
                </anchor>
              </controlPr>
            </control>
          </mc:Choice>
        </mc:AlternateContent>
        <mc:AlternateContent xmlns:mc="http://schemas.openxmlformats.org/markup-compatibility/2006">
          <mc:Choice Requires="x14">
            <control shapeId="2053" r:id="rId1301" name="Bouton 5">
              <controlPr defaultSize="0" print="0" autoFill="0" autoPict="0" macro="[0]!chargeImages">
                <anchor moveWithCells="1" sizeWithCells="1">
                  <from>
                    <xdr:col>3</xdr:col>
                    <xdr:colOff>485775</xdr:colOff>
                    <xdr:row>0</xdr:row>
                    <xdr:rowOff>276225</xdr:rowOff>
                  </from>
                  <to>
                    <xdr:col>3</xdr:col>
                    <xdr:colOff>1866900</xdr:colOff>
                    <xdr:row>0</xdr:row>
                    <xdr:rowOff>600075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Introduction</vt:lpstr>
      <vt:lpstr>Tableau filières agréées ANC</vt:lpstr>
      <vt:lpstr>'Tableau filières agréées ANC'!Impression_des_titres</vt:lpstr>
      <vt:lpstr>Introduction!Zone_d_impression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DECOUT</dc:creator>
  <cp:lastModifiedBy>ElodieB</cp:lastModifiedBy>
  <cp:lastPrinted>2019-09-02T13:52:05Z</cp:lastPrinted>
  <dcterms:created xsi:type="dcterms:W3CDTF">2014-08-05T12:20:12Z</dcterms:created>
  <dcterms:modified xsi:type="dcterms:W3CDTF">2023-03-13T17:58:18Z</dcterms:modified>
</cp:coreProperties>
</file>